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800" windowHeight="11925" activeTab="0"/>
  </bookViews>
  <sheets>
    <sheet name="Stand 2022-07" sheetId="1" r:id="rId1"/>
    <sheet name="Daten" sheetId="2" state="hidden" r:id="rId2"/>
    <sheet name="Anleitung+Historie" sheetId="3" r:id="rId3"/>
  </sheets>
  <externalReferences>
    <externalReference r:id="rId6"/>
  </externalReferences>
  <definedNames>
    <definedName name="Datum">'[1]1 Deckblatt St.2013-04-13'!$G$17</definedName>
    <definedName name="_xlnm.Print_Area" localSheetId="1">'Daten'!$A$2:$R$3</definedName>
    <definedName name="_xlnm.Print_Area" localSheetId="0">'Stand 2022-07'!$A$2:$W$73</definedName>
    <definedName name="EingabeX">'[1]4 Honorar+TG, Betreuer'!$W$11:$W$12</definedName>
    <definedName name="Kostenstelle">'[1]1 Deckblatt St.2013-04-13'!$N$3</definedName>
    <definedName name="Ort">'[1]1 Deckblatt St.2013-04-13'!$G$15</definedName>
    <definedName name="Sonst.Auslagen">'[1]5 Fahrgeld + s.A.'!$X$20:$X$27</definedName>
    <definedName name="Sonstige">'[1]4 Honorar+TG, Betreuer'!$R$88:$R$90</definedName>
    <definedName name="Veranstaltung">'[1]1 Deckblatt St.2013-04-13'!$G$13</definedName>
  </definedNames>
  <calcPr fullCalcOnLoad="1"/>
</workbook>
</file>

<file path=xl/sharedStrings.xml><?xml version="1.0" encoding="utf-8"?>
<sst xmlns="http://schemas.openxmlformats.org/spreadsheetml/2006/main" count="150" uniqueCount="117">
  <si>
    <t>Tischtennis Baden-Württemberg e.V.</t>
  </si>
  <si>
    <t>Bankverbindung:</t>
  </si>
  <si>
    <t>Name, Vorname:</t>
  </si>
  <si>
    <t>Bank:</t>
  </si>
  <si>
    <t>PLZ, Wohnort:</t>
  </si>
  <si>
    <t>Summe</t>
  </si>
  <si>
    <t>Sachkonto</t>
  </si>
  <si>
    <t>(Datum)</t>
  </si>
  <si>
    <t>(Unterschrift)</t>
  </si>
  <si>
    <t>Freigabe:</t>
  </si>
  <si>
    <t>Überweisung:</t>
  </si>
  <si>
    <t>Tagegeld</t>
  </si>
  <si>
    <t>Datum</t>
  </si>
  <si>
    <t>km</t>
  </si>
  <si>
    <t xml:space="preserve"> eintägige Reise     mehrtägige Reise</t>
  </si>
  <si>
    <t>Abwesenheitsdauer</t>
  </si>
  <si>
    <t>Start:</t>
  </si>
  <si>
    <t>Ziel:</t>
  </si>
  <si>
    <t>Uhr</t>
  </si>
  <si>
    <t>Reisedaten</t>
  </si>
  <si>
    <t>Beginn der Reise:</t>
  </si>
  <si>
    <t>Ende der Reise:</t>
  </si>
  <si>
    <t>Zwischenstation(en):</t>
  </si>
  <si>
    <t>Zweck der Reise:</t>
  </si>
  <si>
    <t>Reisekosten</t>
  </si>
  <si>
    <t>Reisekosten-Abrechnung Ehrenamt</t>
  </si>
  <si>
    <t>für eine ein- oder mehrtägige Reise</t>
  </si>
  <si>
    <t>Tagegeld:</t>
  </si>
  <si>
    <t>Abzüge</t>
  </si>
  <si>
    <t>Frühstück</t>
  </si>
  <si>
    <t>Mittagessen</t>
  </si>
  <si>
    <t>Abendessen</t>
  </si>
  <si>
    <t>--- A b z ü g e ---</t>
  </si>
  <si>
    <t>Tagegeld-
Satz</t>
  </si>
  <si>
    <t>Tagegeld-Betrag</t>
  </si>
  <si>
    <t>Bel.-Nr.</t>
  </si>
  <si>
    <r>
      <t xml:space="preserve">Sonstige Auslagen  </t>
    </r>
    <r>
      <rPr>
        <sz val="11"/>
        <color indexed="8"/>
        <rFont val="Arial"/>
        <family val="2"/>
      </rPr>
      <t>(lt. Beleg)</t>
    </r>
    <r>
      <rPr>
        <b/>
        <sz val="11"/>
        <color indexed="8"/>
        <rFont val="Arial"/>
        <family val="2"/>
      </rPr>
      <t>:</t>
    </r>
  </si>
  <si>
    <t>Straße:</t>
  </si>
  <si>
    <t>Mit der Unterschrift wird bestätigt, dass die steuerrechtlichen Vorschriften nach dem EStG beachtet werden.</t>
  </si>
  <si>
    <t></t>
  </si>
  <si>
    <t>Bei unentgeltlicher Verpflegung werden folgende Kürzungen vorgenommen:
(im Tagegeld-Abschnitt sind die entsprechenden Kreuze zu machen)</t>
  </si>
  <si>
    <r>
      <t xml:space="preserve">Übernachtung  </t>
    </r>
    <r>
      <rPr>
        <sz val="11"/>
        <color indexed="8"/>
        <rFont val="Arial"/>
        <family val="2"/>
      </rPr>
      <t>(lt. Beleg)</t>
    </r>
    <r>
      <rPr>
        <b/>
        <sz val="11"/>
        <color indexed="8"/>
        <rFont val="Arial"/>
        <family val="2"/>
      </rPr>
      <t>:</t>
    </r>
  </si>
  <si>
    <t>Fahrtkosten öffentl. Verkehrsmittel:</t>
  </si>
  <si>
    <t>Stunden:</t>
  </si>
  <si>
    <t>Zeitstufe:</t>
  </si>
  <si>
    <t>negativ</t>
  </si>
  <si>
    <t>Reisetage:</t>
  </si>
  <si>
    <t>Stunden</t>
  </si>
  <si>
    <t>letzter Tag bei mehrtägiger Reise</t>
  </si>
  <si>
    <t>1. Tag bei mehrtägiger Reise</t>
  </si>
  <si>
    <t>€</t>
  </si>
  <si>
    <r>
      <rPr>
        <sz val="11"/>
        <rFont val="Arial"/>
        <family val="2"/>
      </rPr>
      <t>Uhrzeit</t>
    </r>
    <r>
      <rPr>
        <sz val="10"/>
        <rFont val="Arial"/>
        <family val="2"/>
      </rPr>
      <t xml:space="preserve">
</t>
    </r>
    <r>
      <rPr>
        <sz val="8"/>
        <rFont val="Arial"/>
        <family val="2"/>
      </rPr>
      <t>[hh:mm]</t>
    </r>
  </si>
  <si>
    <r>
      <rPr>
        <sz val="11"/>
        <color indexed="8"/>
        <rFont val="Arial"/>
        <family val="2"/>
      </rPr>
      <t xml:space="preserve">Datum </t>
    </r>
    <r>
      <rPr>
        <sz val="10"/>
        <color indexed="8"/>
        <rFont val="Arial"/>
        <family val="2"/>
      </rPr>
      <t xml:space="preserve">
</t>
    </r>
    <r>
      <rPr>
        <sz val="8"/>
        <color indexed="8"/>
        <rFont val="Arial"/>
        <family val="2"/>
      </rPr>
      <t>[TT.MM.JJ]</t>
    </r>
  </si>
  <si>
    <r>
      <t xml:space="preserve">Bewirtung  </t>
    </r>
    <r>
      <rPr>
        <sz val="11"/>
        <color indexed="8"/>
        <rFont val="Arial"/>
        <family val="2"/>
      </rPr>
      <t>(lt. Beleg)</t>
    </r>
    <r>
      <rPr>
        <b/>
        <sz val="11"/>
        <color indexed="8"/>
        <rFont val="Arial"/>
        <family val="2"/>
      </rPr>
      <t>:</t>
    </r>
  </si>
  <si>
    <t>Tag</t>
  </si>
  <si>
    <r>
      <t>Fahrtkosten:</t>
    </r>
    <r>
      <rPr>
        <sz val="11"/>
        <color indexed="8"/>
        <rFont val="Arial"/>
        <family val="2"/>
      </rPr>
      <t xml:space="preserve"> (je km)</t>
    </r>
  </si>
  <si>
    <t>Formular:</t>
  </si>
  <si>
    <t>Versionsdokumentation</t>
  </si>
  <si>
    <t>Version</t>
  </si>
  <si>
    <t>Autor</t>
  </si>
  <si>
    <t>Aktion / Änderung</t>
  </si>
  <si>
    <t>Versand an TTBW Präsidium, Spichal, Kaltenbach Wörner, Weiland</t>
  </si>
  <si>
    <t>Planungen</t>
  </si>
  <si>
    <t>FO_TTBW-04e RK-Abr</t>
  </si>
  <si>
    <t>1</t>
  </si>
  <si>
    <t>2</t>
  </si>
  <si>
    <t>Fahrkosten-Berechnung: km-Satz vom Eingabefeld</t>
  </si>
  <si>
    <t>W. Renz</t>
  </si>
  <si>
    <t>3.1</t>
  </si>
  <si>
    <t>PW im Blattschutz entfernt</t>
  </si>
  <si>
    <t>Anleitung Blattschutz</t>
  </si>
  <si>
    <r>
      <t xml:space="preserve">Registerkarte </t>
    </r>
    <r>
      <rPr>
        <b/>
        <sz val="11"/>
        <color indexed="8"/>
        <rFont val="Calibri"/>
        <family val="2"/>
      </rPr>
      <t>ÜBERPRÜFEN</t>
    </r>
    <r>
      <rPr>
        <sz val="11"/>
        <color theme="1"/>
        <rFont val="Calibri"/>
        <family val="2"/>
      </rPr>
      <t xml:space="preserve"> &gt; Gruppe </t>
    </r>
    <r>
      <rPr>
        <b/>
        <sz val="11"/>
        <color indexed="8"/>
        <rFont val="Calibri"/>
        <family val="2"/>
      </rPr>
      <t>Änderungen</t>
    </r>
    <r>
      <rPr>
        <sz val="11"/>
        <color theme="1"/>
        <rFont val="Calibri"/>
        <family val="2"/>
      </rPr>
      <t xml:space="preserve"> &gt; Dialogfeld </t>
    </r>
    <r>
      <rPr>
        <b/>
        <sz val="11"/>
        <color indexed="8"/>
        <rFont val="Calibri"/>
        <family val="2"/>
      </rPr>
      <t>Blattschutz aufheben</t>
    </r>
  </si>
  <si>
    <t xml:space="preserve">Aufheben: </t>
  </si>
  <si>
    <t>Schützen:</t>
  </si>
  <si>
    <t>Das Formular hat einen Blattschutz um versehentliches Löschen oder Überschreiben von Bezügen und Formeln zu verhindern. Aber ohne ein Kennwort/Passwort (PW).</t>
  </si>
  <si>
    <r>
      <t xml:space="preserve">Registerkarte </t>
    </r>
    <r>
      <rPr>
        <b/>
        <sz val="11"/>
        <color indexed="8"/>
        <rFont val="Calibri"/>
        <family val="2"/>
      </rPr>
      <t>ÜBERPRÜFEN</t>
    </r>
    <r>
      <rPr>
        <sz val="11"/>
        <color theme="1"/>
        <rFont val="Calibri"/>
        <family val="2"/>
      </rPr>
      <t xml:space="preserve"> &gt; Gruppe </t>
    </r>
    <r>
      <rPr>
        <b/>
        <sz val="11"/>
        <color indexed="8"/>
        <rFont val="Calibri"/>
        <family val="2"/>
      </rPr>
      <t>Änderungen</t>
    </r>
    <r>
      <rPr>
        <sz val="11"/>
        <color theme="1"/>
        <rFont val="Calibri"/>
        <family val="2"/>
      </rPr>
      <t xml:space="preserve"> &gt; Dialogfeld </t>
    </r>
    <r>
      <rPr>
        <b/>
        <sz val="11"/>
        <color indexed="8"/>
        <rFont val="Calibri"/>
        <family val="2"/>
      </rPr>
      <t xml:space="preserve">Blatt schützen </t>
    </r>
    <r>
      <rPr>
        <sz val="11"/>
        <color theme="1"/>
        <rFont val="Calibri"/>
        <family val="2"/>
      </rPr>
      <t>&gt;</t>
    </r>
    <r>
      <rPr>
        <b/>
        <sz val="11"/>
        <color indexed="8"/>
        <rFont val="Calibri"/>
        <family val="2"/>
      </rPr>
      <t xml:space="preserve"> OK </t>
    </r>
    <r>
      <rPr>
        <sz val="11"/>
        <color theme="1"/>
        <rFont val="Calibri"/>
        <family val="2"/>
      </rPr>
      <t>(kein Kennwort eingeben)</t>
    </r>
  </si>
  <si>
    <t>Anleitung Berechnungen</t>
  </si>
  <si>
    <t>Einblenden:</t>
  </si>
  <si>
    <t>Ausblenden:</t>
  </si>
  <si>
    <t>Konstanten:</t>
  </si>
  <si>
    <t>D25</t>
  </si>
  <si>
    <t>Kilometersatz</t>
  </si>
  <si>
    <t>D61-D63</t>
  </si>
  <si>
    <t>Spesensätze für eintägige Reise</t>
  </si>
  <si>
    <t>G61-G64</t>
  </si>
  <si>
    <t>Spesensätze für mehrtägige Reise</t>
  </si>
  <si>
    <t>F68-F70</t>
  </si>
  <si>
    <t>Abzugssätze für Frühstück, Mittagessen und Abendessen</t>
  </si>
  <si>
    <t>Anleitung+Historie-Blatt dazu gefügt</t>
  </si>
  <si>
    <t>Das Formular hat einige Felder mit Formeln. Wo dies nicht ausreicht, erfolgt die Berechnung in Nebentabellen, die in ausgeblendeten Bereichen des Blattes enthalten sind. Hier in den Zeilen 75 bis 81.</t>
  </si>
  <si>
    <r>
      <t xml:space="preserve">Im Zeilenlineal die Zeilen 75 bis 81 mit linke Maustaste ziehen und markieren &gt; rechte Maustaste &gt; im Kontextmenü </t>
    </r>
    <r>
      <rPr>
        <b/>
        <sz val="11"/>
        <color indexed="8"/>
        <rFont val="Calibri"/>
        <family val="2"/>
      </rPr>
      <t>Ausblenden</t>
    </r>
  </si>
  <si>
    <r>
      <t xml:space="preserve">Im Zeilenlineal die beiden angegebenen Zeilen 74 .. 82 mit linke Maustaste ziehen und markieren &gt; rechte Maustaste &gt; im Kontextmenü </t>
    </r>
    <r>
      <rPr>
        <b/>
        <sz val="11"/>
        <color indexed="8"/>
        <rFont val="Calibri"/>
        <family val="2"/>
      </rPr>
      <t>Einblenden</t>
    </r>
  </si>
  <si>
    <t>Die Beträge für Kilometergeld, Spesensätze und Abzüge sind auf dem sichtbaren Teil des Formulars aufgeführt und können dort verändert werden.</t>
  </si>
  <si>
    <t>3.2</t>
  </si>
  <si>
    <t>Für Blattschutz: Einfügemöglichkeit</t>
  </si>
  <si>
    <t>BIC:</t>
  </si>
  <si>
    <t>IBAN:</t>
  </si>
  <si>
    <t>3.3</t>
  </si>
  <si>
    <t xml:space="preserve">BLZ und Konto-Nr. ersetzt durch BIC bzw. IBAN
</t>
  </si>
  <si>
    <t>Abzüge erweitern auf "freie Eingabe" des in der Hotel-Rechnung aufgeführten Betrages</t>
  </si>
  <si>
    <t>8 bis 24 Stunden</t>
  </si>
  <si>
    <t>24 Stunden</t>
  </si>
  <si>
    <t>Tischtennisverband Württemberg-Hohenzollern e.V.</t>
  </si>
  <si>
    <r>
      <t>(Zutreffendes mit X markieren</t>
    </r>
    <r>
      <rPr>
        <i/>
        <sz val="9"/>
        <color indexed="8"/>
        <rFont val="Arial"/>
        <family val="2"/>
      </rPr>
      <t>)</t>
    </r>
  </si>
  <si>
    <t>8 - 24 Stunden</t>
  </si>
  <si>
    <t>3 bis 8 Stunden</t>
  </si>
  <si>
    <t>0 - 3 Stunden</t>
  </si>
  <si>
    <t>3 - 8 Stunden</t>
  </si>
  <si>
    <t xml:space="preserve">   Tischtennis Baden-Württemberg e.V. - Bezirk Bodensee</t>
  </si>
  <si>
    <t>(20 %) aus 40,00 €</t>
  </si>
  <si>
    <t>(40 %) aus 40,00 €</t>
  </si>
  <si>
    <t>3.4</t>
  </si>
  <si>
    <t>W. Konzelmann</t>
  </si>
  <si>
    <t>Anpassung auf Bezirk</t>
  </si>
  <si>
    <t>a</t>
  </si>
  <si>
    <t xml:space="preserve">    Reisekosten-Ehrenamt - Bezirksveranstaltung</t>
  </si>
  <si>
    <t>Bezirk Tagegeldsätze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</si>
</sst>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 &quot;€&quot;"/>
    <numFmt numFmtId="167" formatCode="[$-407]d/\ mmmm\ yyyy;@"/>
    <numFmt numFmtId="168" formatCode="dd/mm/yy;@"/>
    <numFmt numFmtId="169" formatCode="[hh]:mm"/>
    <numFmt numFmtId="170" formatCode="0.0000"/>
    <numFmt numFmtId="171" formatCode="&quot;Ja&quot;;&quot;Ja&quot;;&quot;Nein&quot;"/>
    <numFmt numFmtId="172" formatCode="&quot;Wahr&quot;;&quot;Wahr&quot;;&quot;Falsch&quot;"/>
    <numFmt numFmtId="173" formatCode="&quot;Ein&quot;;&quot;Ein&quot;;&quot;Aus&quot;"/>
    <numFmt numFmtId="174" formatCode="[$€-2]\ #,##0.00_);[Red]\([$€-2]\ #,##0.00\)"/>
  </numFmts>
  <fonts count="84">
    <font>
      <sz val="11"/>
      <color theme="1"/>
      <name val="Calibri"/>
      <family val="2"/>
    </font>
    <font>
      <sz val="11"/>
      <color indexed="8"/>
      <name val="Calibri"/>
      <family val="2"/>
    </font>
    <font>
      <sz val="10"/>
      <name val="Arial"/>
      <family val="2"/>
    </font>
    <font>
      <sz val="11"/>
      <name val="Arial"/>
      <family val="2"/>
    </font>
    <font>
      <b/>
      <sz val="11"/>
      <name val="Arial"/>
      <family val="2"/>
    </font>
    <font>
      <i/>
      <sz val="10"/>
      <name val="Arial"/>
      <family val="2"/>
    </font>
    <font>
      <sz val="12"/>
      <name val="Arial"/>
      <family val="2"/>
    </font>
    <font>
      <b/>
      <sz val="12"/>
      <name val="Arial"/>
      <family val="2"/>
    </font>
    <font>
      <b/>
      <u val="single"/>
      <sz val="13"/>
      <name val="Arial"/>
      <family val="2"/>
    </font>
    <font>
      <sz val="11"/>
      <color indexed="8"/>
      <name val="Arial"/>
      <family val="2"/>
    </font>
    <font>
      <b/>
      <sz val="11"/>
      <color indexed="8"/>
      <name val="Arial"/>
      <family val="2"/>
    </font>
    <font>
      <i/>
      <sz val="9"/>
      <color indexed="8"/>
      <name val="Arial"/>
      <family val="2"/>
    </font>
    <font>
      <b/>
      <u val="single"/>
      <sz val="11"/>
      <name val="Arial"/>
      <family val="2"/>
    </font>
    <font>
      <b/>
      <i/>
      <sz val="12"/>
      <name val="Arial"/>
      <family val="2"/>
    </font>
    <font>
      <sz val="10"/>
      <color indexed="8"/>
      <name val="Arial"/>
      <family val="2"/>
    </font>
    <font>
      <sz val="8"/>
      <color indexed="8"/>
      <name val="Arial"/>
      <family val="2"/>
    </font>
    <font>
      <sz val="8"/>
      <name val="Arial"/>
      <family val="2"/>
    </font>
    <font>
      <b/>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2"/>
      <color indexed="8"/>
      <name val="Arial"/>
      <family val="2"/>
    </font>
    <font>
      <u val="single"/>
      <sz val="10"/>
      <color indexed="8"/>
      <name val="Arial"/>
      <family val="2"/>
    </font>
    <font>
      <b/>
      <u val="single"/>
      <sz val="13"/>
      <color indexed="8"/>
      <name val="Arial"/>
      <family val="2"/>
    </font>
    <font>
      <u val="single"/>
      <sz val="11"/>
      <color indexed="8"/>
      <name val="Arial"/>
      <family val="2"/>
    </font>
    <font>
      <b/>
      <sz val="12"/>
      <color indexed="8"/>
      <name val="Arial"/>
      <family val="2"/>
    </font>
    <font>
      <b/>
      <sz val="11"/>
      <color indexed="10"/>
      <name val="Arial"/>
      <family val="2"/>
    </font>
    <font>
      <sz val="10"/>
      <color indexed="8"/>
      <name val="Wingdings 2"/>
      <family val="1"/>
    </font>
    <font>
      <sz val="10"/>
      <color indexed="8"/>
      <name val="Calibri"/>
      <family val="2"/>
    </font>
    <font>
      <b/>
      <sz val="10"/>
      <color indexed="8"/>
      <name val="Calibri"/>
      <family val="2"/>
    </font>
    <font>
      <u val="single"/>
      <sz val="11"/>
      <color indexed="8"/>
      <name val="Calibri"/>
      <family val="2"/>
    </font>
    <font>
      <b/>
      <u val="single"/>
      <sz val="11"/>
      <color indexed="8"/>
      <name val="Calibri"/>
      <family val="2"/>
    </font>
    <font>
      <sz val="11"/>
      <color indexed="10"/>
      <name val="Arial"/>
      <family val="2"/>
    </font>
    <font>
      <b/>
      <sz val="20"/>
      <color indexed="8"/>
      <name val="Arial"/>
      <family val="2"/>
    </font>
    <font>
      <b/>
      <i/>
      <sz val="16"/>
      <color indexed="8"/>
      <name val="Arial"/>
      <family val="2"/>
    </font>
    <font>
      <i/>
      <sz val="11"/>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sz val="12"/>
      <color theme="1"/>
      <name val="Arial"/>
      <family val="2"/>
    </font>
    <font>
      <sz val="10"/>
      <color theme="1"/>
      <name val="Arial"/>
      <family val="2"/>
    </font>
    <font>
      <u val="single"/>
      <sz val="10"/>
      <color theme="1"/>
      <name val="Arial"/>
      <family val="2"/>
    </font>
    <font>
      <b/>
      <u val="single"/>
      <sz val="13"/>
      <color theme="1"/>
      <name val="Arial"/>
      <family val="2"/>
    </font>
    <font>
      <u val="single"/>
      <sz val="11"/>
      <color theme="1"/>
      <name val="Arial"/>
      <family val="2"/>
    </font>
    <font>
      <b/>
      <sz val="12"/>
      <color theme="1"/>
      <name val="Arial"/>
      <family val="2"/>
    </font>
    <font>
      <b/>
      <sz val="11"/>
      <color theme="1"/>
      <name val="Arial"/>
      <family val="2"/>
    </font>
    <font>
      <b/>
      <sz val="11"/>
      <color rgb="FFFF0000"/>
      <name val="Arial"/>
      <family val="2"/>
    </font>
    <font>
      <sz val="10"/>
      <color theme="1"/>
      <name val="Wingdings 2"/>
      <family val="1"/>
    </font>
    <font>
      <sz val="10"/>
      <color theme="1"/>
      <name val="Calibri"/>
      <family val="2"/>
    </font>
    <font>
      <b/>
      <sz val="10"/>
      <color theme="1"/>
      <name val="Calibri"/>
      <family val="2"/>
    </font>
    <font>
      <u val="single"/>
      <sz val="11"/>
      <color theme="1"/>
      <name val="Calibri"/>
      <family val="2"/>
    </font>
    <font>
      <b/>
      <u val="single"/>
      <sz val="11"/>
      <color theme="1"/>
      <name val="Calibri"/>
      <family val="2"/>
    </font>
    <font>
      <sz val="11"/>
      <color rgb="FFFF0000"/>
      <name val="Arial"/>
      <family val="2"/>
    </font>
    <font>
      <sz val="8"/>
      <color theme="1"/>
      <name val="Arial"/>
      <family val="2"/>
    </font>
    <font>
      <i/>
      <sz val="11"/>
      <color theme="1"/>
      <name val="Arial"/>
      <family val="2"/>
    </font>
    <font>
      <i/>
      <sz val="9"/>
      <color theme="1"/>
      <name val="Arial"/>
      <family val="2"/>
    </font>
    <font>
      <b/>
      <sz val="20"/>
      <color theme="1"/>
      <name val="Arial"/>
      <family val="2"/>
    </font>
    <font>
      <b/>
      <i/>
      <sz val="16"/>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E6E6E6"/>
        <bgColor indexed="64"/>
      </patternFill>
    </fill>
    <fill>
      <patternFill patternType="solid">
        <fgColor theme="0" tint="-0.04997999966144562"/>
        <bgColor indexed="64"/>
      </patternFill>
    </fill>
    <fill>
      <patternFill patternType="solid">
        <fgColor theme="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style="thin"/>
      <top/>
      <bottom/>
    </border>
    <border>
      <left style="thin"/>
      <right/>
      <top style="thin"/>
      <bottom/>
    </border>
    <border>
      <left/>
      <right/>
      <top style="thin"/>
      <bottom/>
    </border>
    <border>
      <left style="thin"/>
      <right/>
      <top/>
      <bottom/>
    </border>
    <border>
      <left/>
      <right/>
      <top style="hair"/>
      <bottom/>
    </border>
    <border>
      <left style="thin"/>
      <right/>
      <top/>
      <bottom style="thin"/>
    </border>
    <border>
      <left/>
      <right/>
      <top/>
      <bottom style="thin"/>
    </border>
    <border>
      <left/>
      <right/>
      <top/>
      <bottom style="hair"/>
    </border>
    <border>
      <left style="thin"/>
      <right style="thin"/>
      <top style="thin"/>
      <bottom style="thin"/>
    </border>
    <border>
      <left/>
      <right/>
      <top/>
      <bottom style="double"/>
    </border>
    <border>
      <left style="thin"/>
      <right/>
      <top/>
      <bottom style="double"/>
    </border>
    <border>
      <left/>
      <right style="thin"/>
      <top/>
      <bottom style="double"/>
    </border>
    <border>
      <left style="thin"/>
      <right style="thin"/>
      <top style="thin"/>
      <bottom/>
    </border>
    <border>
      <left style="thin"/>
      <right style="thin"/>
      <top/>
      <bottom style="thin"/>
    </border>
    <border>
      <left/>
      <right style="thin"/>
      <top style="thin"/>
      <bottom/>
    </border>
    <border>
      <left style="thin"/>
      <right/>
      <top/>
      <bottom style="hair"/>
    </border>
    <border>
      <left/>
      <right style="thin"/>
      <top/>
      <bottom style="hair"/>
    </border>
    <border>
      <left style="thin"/>
      <right/>
      <top style="hair"/>
      <bottom/>
    </border>
    <border>
      <left/>
      <right style="thin"/>
      <top style="hair"/>
      <bottom/>
    </border>
    <border>
      <left style="thin"/>
      <right/>
      <top style="double"/>
      <bottom/>
    </border>
    <border>
      <left/>
      <right/>
      <top style="double"/>
      <bottom/>
    </border>
    <border>
      <left/>
      <right style="thin"/>
      <top style="double"/>
      <bottom/>
    </border>
    <border>
      <left/>
      <right/>
      <top style="hair"/>
      <bottom style="hair"/>
    </border>
    <border>
      <left/>
      <right style="thin"/>
      <top style="hair"/>
      <bottom style="hair"/>
    </border>
    <border>
      <left/>
      <right/>
      <top style="hair"/>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2"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301">
    <xf numFmtId="0" fontId="0" fillId="0" borderId="0" xfId="0" applyFont="1" applyAlignment="1">
      <alignment/>
    </xf>
    <xf numFmtId="0" fontId="64" fillId="0" borderId="0" xfId="0" applyFont="1" applyFill="1" applyAlignment="1" applyProtection="1">
      <alignment/>
      <protection/>
    </xf>
    <xf numFmtId="0" fontId="64" fillId="0" borderId="10" xfId="0" applyFont="1" applyFill="1" applyBorder="1" applyAlignment="1" applyProtection="1">
      <alignment/>
      <protection/>
    </xf>
    <xf numFmtId="166" fontId="65" fillId="0" borderId="0" xfId="0" applyNumberFormat="1" applyFont="1" applyFill="1" applyAlignment="1" applyProtection="1">
      <alignment horizontal="right" indent="1"/>
      <protection/>
    </xf>
    <xf numFmtId="0" fontId="65" fillId="0" borderId="0" xfId="0" applyFont="1" applyFill="1" applyAlignment="1" applyProtection="1">
      <alignment horizontal="center"/>
      <protection/>
    </xf>
    <xf numFmtId="0" fontId="64" fillId="0" borderId="11" xfId="0" applyFont="1" applyFill="1" applyBorder="1" applyAlignment="1" applyProtection="1">
      <alignment/>
      <protection/>
    </xf>
    <xf numFmtId="49" fontId="8" fillId="0" borderId="12" xfId="51" applyNumberFormat="1" applyFont="1" applyFill="1" applyBorder="1" applyAlignment="1" applyProtection="1">
      <alignment horizontal="left" indent="1"/>
      <protection/>
    </xf>
    <xf numFmtId="0" fontId="64" fillId="0" borderId="13" xfId="0" applyFont="1" applyFill="1" applyBorder="1" applyAlignment="1" applyProtection="1">
      <alignment horizontal="center"/>
      <protection/>
    </xf>
    <xf numFmtId="166" fontId="65" fillId="0" borderId="13" xfId="0" applyNumberFormat="1" applyFont="1" applyFill="1" applyBorder="1" applyAlignment="1" applyProtection="1">
      <alignment horizontal="right" indent="1"/>
      <protection/>
    </xf>
    <xf numFmtId="0" fontId="65" fillId="0" borderId="13" xfId="0" applyFont="1" applyFill="1" applyBorder="1" applyAlignment="1" applyProtection="1">
      <alignment horizontal="center"/>
      <protection/>
    </xf>
    <xf numFmtId="0" fontId="64" fillId="0" borderId="14" xfId="0" applyFont="1" applyFill="1" applyBorder="1" applyAlignment="1" applyProtection="1">
      <alignment/>
      <protection/>
    </xf>
    <xf numFmtId="0" fontId="64" fillId="0" borderId="0" xfId="0" applyFont="1" applyFill="1" applyBorder="1" applyAlignment="1" applyProtection="1">
      <alignment/>
      <protection/>
    </xf>
    <xf numFmtId="0" fontId="66" fillId="0" borderId="0" xfId="0" applyFont="1" applyFill="1" applyAlignment="1" applyProtection="1">
      <alignment/>
      <protection/>
    </xf>
    <xf numFmtId="49" fontId="3" fillId="0" borderId="0" xfId="51" applyNumberFormat="1" applyFont="1" applyFill="1" applyBorder="1" applyAlignment="1" applyProtection="1">
      <alignment vertical="center"/>
      <protection/>
    </xf>
    <xf numFmtId="166" fontId="65" fillId="0" borderId="0" xfId="0" applyNumberFormat="1" applyFont="1" applyFill="1" applyBorder="1" applyAlignment="1" applyProtection="1">
      <alignment horizontal="right" indent="1"/>
      <protection/>
    </xf>
    <xf numFmtId="0" fontId="65" fillId="0" borderId="0" xfId="0" applyFont="1" applyFill="1" applyBorder="1" applyAlignment="1" applyProtection="1">
      <alignment horizontal="center"/>
      <protection/>
    </xf>
    <xf numFmtId="49" fontId="3" fillId="0" borderId="0" xfId="51" applyNumberFormat="1" applyFont="1" applyFill="1" applyBorder="1" applyAlignment="1" applyProtection="1">
      <alignment horizontal="center" vertical="center"/>
      <protection/>
    </xf>
    <xf numFmtId="49" fontId="4" fillId="0" borderId="14" xfId="51" applyNumberFormat="1" applyFont="1" applyFill="1" applyBorder="1" applyAlignment="1" applyProtection="1">
      <alignment horizontal="right" vertical="center" indent="1"/>
      <protection/>
    </xf>
    <xf numFmtId="49" fontId="4" fillId="0" borderId="0" xfId="51" applyNumberFormat="1" applyFont="1" applyFill="1" applyBorder="1" applyAlignment="1" applyProtection="1">
      <alignment horizontal="right" vertical="center" indent="1"/>
      <protection/>
    </xf>
    <xf numFmtId="49" fontId="3" fillId="0" borderId="0" xfId="51" applyNumberFormat="1" applyFont="1" applyFill="1" applyBorder="1" applyAlignment="1" applyProtection="1">
      <alignment horizontal="left" vertical="center"/>
      <protection/>
    </xf>
    <xf numFmtId="168" fontId="64" fillId="0" borderId="0" xfId="0" applyNumberFormat="1" applyFont="1" applyFill="1" applyBorder="1" applyAlignment="1" applyProtection="1">
      <alignment horizontal="center"/>
      <protection/>
    </xf>
    <xf numFmtId="0" fontId="64" fillId="0" borderId="15" xfId="0" applyFont="1" applyFill="1" applyBorder="1" applyAlignment="1" applyProtection="1">
      <alignment/>
      <protection/>
    </xf>
    <xf numFmtId="169" fontId="3" fillId="0" borderId="0" xfId="51" applyNumberFormat="1" applyFont="1" applyFill="1" applyBorder="1" applyAlignment="1" applyProtection="1">
      <alignment horizontal="right" vertical="center" indent="1"/>
      <protection/>
    </xf>
    <xf numFmtId="49" fontId="3" fillId="0" borderId="0" xfId="51" applyNumberFormat="1" applyFont="1" applyFill="1" applyBorder="1" applyAlignment="1" applyProtection="1">
      <alignment horizontal="right" vertical="center" indent="1"/>
      <protection/>
    </xf>
    <xf numFmtId="49" fontId="3" fillId="0" borderId="15" xfId="51" applyNumberFormat="1" applyFont="1" applyFill="1" applyBorder="1" applyAlignment="1" applyProtection="1">
      <alignment horizontal="left" vertical="center" indent="1"/>
      <protection/>
    </xf>
    <xf numFmtId="0" fontId="64" fillId="0" borderId="15" xfId="0" applyFont="1" applyFill="1" applyBorder="1" applyAlignment="1" applyProtection="1">
      <alignment horizontal="left"/>
      <protection/>
    </xf>
    <xf numFmtId="49" fontId="3" fillId="0" borderId="14" xfId="51" applyNumberFormat="1" applyFont="1" applyFill="1" applyBorder="1" applyAlignment="1" applyProtection="1">
      <alignment horizontal="right" vertical="center" indent="1"/>
      <protection/>
    </xf>
    <xf numFmtId="0" fontId="64" fillId="0" borderId="0" xfId="0" applyFont="1" applyFill="1" applyBorder="1" applyAlignment="1" applyProtection="1">
      <alignment horizontal="right" indent="1"/>
      <protection/>
    </xf>
    <xf numFmtId="168" fontId="3" fillId="0" borderId="0" xfId="51" applyNumberFormat="1" applyFont="1" applyFill="1" applyBorder="1" applyAlignment="1" applyProtection="1">
      <alignment vertical="center"/>
      <protection/>
    </xf>
    <xf numFmtId="49" fontId="4" fillId="0" borderId="0" xfId="51" applyNumberFormat="1" applyFont="1" applyFill="1" applyBorder="1" applyAlignment="1" applyProtection="1">
      <alignment vertical="center"/>
      <protection/>
    </xf>
    <xf numFmtId="168" fontId="3" fillId="0" borderId="0" xfId="51" applyNumberFormat="1" applyFont="1" applyFill="1" applyBorder="1" applyAlignment="1" applyProtection="1">
      <alignment horizontal="center" vertical="center"/>
      <protection/>
    </xf>
    <xf numFmtId="49" fontId="3" fillId="0" borderId="0" xfId="51" applyNumberFormat="1" applyFont="1" applyFill="1" applyBorder="1" applyAlignment="1" applyProtection="1">
      <alignment horizontal="left" vertical="center" indent="1"/>
      <protection/>
    </xf>
    <xf numFmtId="169" fontId="3" fillId="0" borderId="0" xfId="51" applyNumberFormat="1" applyFont="1" applyFill="1" applyBorder="1" applyAlignment="1" applyProtection="1">
      <alignment vertical="center"/>
      <protection/>
    </xf>
    <xf numFmtId="0" fontId="64" fillId="0" borderId="15" xfId="0" applyFont="1" applyFill="1" applyBorder="1" applyAlignment="1" applyProtection="1">
      <alignment horizontal="center"/>
      <protection/>
    </xf>
    <xf numFmtId="166" fontId="65" fillId="0" borderId="0" xfId="0" applyNumberFormat="1" applyFont="1" applyFill="1" applyBorder="1" applyAlignment="1" applyProtection="1">
      <alignment horizontal="left" indent="1"/>
      <protection/>
    </xf>
    <xf numFmtId="0" fontId="65" fillId="0" borderId="0" xfId="0" applyFont="1" applyFill="1" applyBorder="1" applyAlignment="1" applyProtection="1">
      <alignment horizontal="left"/>
      <protection/>
    </xf>
    <xf numFmtId="0" fontId="64" fillId="0" borderId="16" xfId="0" applyFont="1" applyFill="1" applyBorder="1" applyAlignment="1" applyProtection="1">
      <alignment/>
      <protection/>
    </xf>
    <xf numFmtId="0" fontId="64" fillId="0" borderId="17" xfId="0" applyFont="1" applyFill="1" applyBorder="1" applyAlignment="1" applyProtection="1">
      <alignment/>
      <protection/>
    </xf>
    <xf numFmtId="0" fontId="64" fillId="0" borderId="17" xfId="0" applyFont="1" applyFill="1" applyBorder="1" applyAlignment="1" applyProtection="1">
      <alignment horizontal="center"/>
      <protection/>
    </xf>
    <xf numFmtId="166" fontId="65" fillId="0" borderId="17" xfId="0" applyNumberFormat="1" applyFont="1" applyFill="1" applyBorder="1" applyAlignment="1" applyProtection="1">
      <alignment horizontal="right" indent="1"/>
      <protection/>
    </xf>
    <xf numFmtId="0" fontId="65" fillId="0" borderId="17" xfId="0" applyFont="1" applyFill="1" applyBorder="1" applyAlignment="1" applyProtection="1">
      <alignment horizontal="center"/>
      <protection/>
    </xf>
    <xf numFmtId="0" fontId="67" fillId="0" borderId="0" xfId="0" applyFont="1" applyFill="1" applyBorder="1" applyAlignment="1" applyProtection="1">
      <alignment horizontal="center" vertical="center"/>
      <protection/>
    </xf>
    <xf numFmtId="0" fontId="68" fillId="0" borderId="14" xfId="0" applyFont="1" applyFill="1" applyBorder="1" applyAlignment="1" applyProtection="1">
      <alignment horizontal="left" vertical="center" indent="1"/>
      <protection/>
    </xf>
    <xf numFmtId="0" fontId="64" fillId="0" borderId="0" xfId="0" applyFont="1" applyFill="1" applyBorder="1" applyAlignment="1" applyProtection="1">
      <alignment horizontal="left" indent="1"/>
      <protection/>
    </xf>
    <xf numFmtId="0" fontId="69" fillId="0" borderId="0" xfId="0" applyFont="1" applyFill="1" applyBorder="1" applyAlignment="1" applyProtection="1">
      <alignment horizontal="center" vertical="center"/>
      <protection/>
    </xf>
    <xf numFmtId="4" fontId="65" fillId="0" borderId="0" xfId="0" applyNumberFormat="1" applyFont="1" applyFill="1" applyBorder="1" applyAlignment="1" applyProtection="1">
      <alignment horizontal="right" indent="1"/>
      <protection/>
    </xf>
    <xf numFmtId="49" fontId="64" fillId="0" borderId="0" xfId="0" applyNumberFormat="1" applyFont="1" applyFill="1" applyBorder="1" applyAlignment="1" applyProtection="1">
      <alignment vertical="center"/>
      <protection/>
    </xf>
    <xf numFmtId="49" fontId="64" fillId="0" borderId="0" xfId="0" applyNumberFormat="1" applyFont="1" applyFill="1" applyBorder="1" applyAlignment="1" applyProtection="1">
      <alignment horizontal="left" vertical="center"/>
      <protection/>
    </xf>
    <xf numFmtId="4" fontId="70" fillId="0" borderId="18" xfId="0" applyNumberFormat="1" applyFont="1" applyFill="1" applyBorder="1" applyAlignment="1" applyProtection="1">
      <alignment horizontal="right" vertical="center" indent="1"/>
      <protection/>
    </xf>
    <xf numFmtId="0" fontId="71" fillId="0" borderId="0" xfId="0" applyFont="1" applyFill="1" applyBorder="1" applyAlignment="1" applyProtection="1">
      <alignment vertical="center"/>
      <protection/>
    </xf>
    <xf numFmtId="0" fontId="65" fillId="0" borderId="19" xfId="0" applyFont="1" applyFill="1" applyBorder="1" applyAlignment="1" applyProtection="1">
      <alignment horizontal="center" vertical="center"/>
      <protection/>
    </xf>
    <xf numFmtId="0" fontId="64" fillId="0" borderId="11" xfId="0" applyFont="1" applyFill="1" applyBorder="1" applyAlignment="1" applyProtection="1">
      <alignment vertical="center"/>
      <protection/>
    </xf>
    <xf numFmtId="0" fontId="64" fillId="0" borderId="0" xfId="0" applyFont="1" applyFill="1" applyAlignment="1" applyProtection="1">
      <alignment vertical="center"/>
      <protection/>
    </xf>
    <xf numFmtId="0" fontId="64" fillId="0" borderId="14" xfId="0" applyFont="1" applyFill="1" applyBorder="1" applyAlignment="1" applyProtection="1">
      <alignment horizontal="left" vertical="center" indent="1"/>
      <protection/>
    </xf>
    <xf numFmtId="0" fontId="64" fillId="0" borderId="0" xfId="0" applyFont="1" applyFill="1" applyBorder="1" applyAlignment="1" applyProtection="1">
      <alignment horizontal="left" vertical="center" indent="1"/>
      <protection/>
    </xf>
    <xf numFmtId="0" fontId="64" fillId="0" borderId="0" xfId="0" applyFont="1" applyFill="1" applyBorder="1" applyAlignment="1" applyProtection="1">
      <alignment vertical="center"/>
      <protection/>
    </xf>
    <xf numFmtId="0" fontId="64" fillId="0" borderId="0" xfId="0" applyFont="1" applyFill="1" applyBorder="1" applyAlignment="1" applyProtection="1">
      <alignment horizontal="center" vertical="center"/>
      <protection/>
    </xf>
    <xf numFmtId="4" fontId="70" fillId="0" borderId="0" xfId="0" applyNumberFormat="1" applyFont="1" applyFill="1" applyBorder="1" applyAlignment="1" applyProtection="1">
      <alignment horizontal="right" vertical="center" indent="1"/>
      <protection/>
    </xf>
    <xf numFmtId="0" fontId="65" fillId="0" borderId="0" xfId="0" applyFont="1" applyFill="1" applyBorder="1" applyAlignment="1" applyProtection="1">
      <alignment horizontal="center" vertical="center"/>
      <protection/>
    </xf>
    <xf numFmtId="49" fontId="64" fillId="0" borderId="14" xfId="0" applyNumberFormat="1" applyFont="1" applyFill="1" applyBorder="1" applyAlignment="1" applyProtection="1">
      <alignment horizontal="left" vertical="center" indent="1"/>
      <protection/>
    </xf>
    <xf numFmtId="49" fontId="64" fillId="0" borderId="0" xfId="0" applyNumberFormat="1" applyFont="1" applyFill="1" applyBorder="1" applyAlignment="1" applyProtection="1">
      <alignment horizontal="left" vertical="center" indent="1"/>
      <protection/>
    </xf>
    <xf numFmtId="49" fontId="65" fillId="0" borderId="0" xfId="0" applyNumberFormat="1" applyFont="1" applyFill="1" applyBorder="1" applyAlignment="1" applyProtection="1">
      <alignment horizontal="center" vertical="center"/>
      <protection/>
    </xf>
    <xf numFmtId="49" fontId="64" fillId="0" borderId="11" xfId="0" applyNumberFormat="1" applyFont="1" applyFill="1" applyBorder="1" applyAlignment="1" applyProtection="1">
      <alignment vertical="center"/>
      <protection/>
    </xf>
    <xf numFmtId="49" fontId="64" fillId="0" borderId="0" xfId="0" applyNumberFormat="1" applyFont="1" applyFill="1" applyAlignment="1" applyProtection="1">
      <alignment vertical="center"/>
      <protection/>
    </xf>
    <xf numFmtId="49" fontId="64" fillId="0" borderId="14" xfId="0" applyNumberFormat="1" applyFont="1" applyFill="1" applyBorder="1" applyAlignment="1" applyProtection="1">
      <alignment vertical="center"/>
      <protection/>
    </xf>
    <xf numFmtId="49" fontId="64" fillId="0" borderId="0" xfId="0" applyNumberFormat="1" applyFont="1" applyFill="1" applyBorder="1" applyAlignment="1" applyProtection="1">
      <alignment horizontal="center" vertical="center" textRotation="90"/>
      <protection/>
    </xf>
    <xf numFmtId="0" fontId="72" fillId="0" borderId="14" xfId="0" applyFont="1" applyFill="1" applyBorder="1" applyAlignment="1" applyProtection="1">
      <alignment horizontal="left" vertical="center" indent="1"/>
      <protection/>
    </xf>
    <xf numFmtId="49" fontId="64" fillId="0" borderId="18" xfId="0" applyNumberFormat="1" applyFont="1" applyFill="1" applyBorder="1" applyAlignment="1" applyProtection="1">
      <alignment horizontal="center"/>
      <protection/>
    </xf>
    <xf numFmtId="49" fontId="64" fillId="0" borderId="0" xfId="0" applyNumberFormat="1" applyFont="1" applyFill="1" applyBorder="1" applyAlignment="1" applyProtection="1">
      <alignment/>
      <protection/>
    </xf>
    <xf numFmtId="4" fontId="70" fillId="0" borderId="0" xfId="0" applyNumberFormat="1" applyFont="1" applyFill="1" applyBorder="1" applyAlignment="1" applyProtection="1">
      <alignment horizontal="right" indent="1"/>
      <protection/>
    </xf>
    <xf numFmtId="49" fontId="65" fillId="0" borderId="0" xfId="0" applyNumberFormat="1" applyFont="1" applyFill="1" applyBorder="1" applyAlignment="1" applyProtection="1">
      <alignment horizontal="center"/>
      <protection/>
    </xf>
    <xf numFmtId="49" fontId="64" fillId="0" borderId="11" xfId="0" applyNumberFormat="1" applyFont="1" applyFill="1" applyBorder="1" applyAlignment="1" applyProtection="1">
      <alignment/>
      <protection/>
    </xf>
    <xf numFmtId="49" fontId="64" fillId="0" borderId="0" xfId="0" applyNumberFormat="1" applyFont="1" applyFill="1" applyAlignment="1" applyProtection="1">
      <alignment/>
      <protection/>
    </xf>
    <xf numFmtId="168" fontId="64" fillId="0" borderId="0" xfId="0" applyNumberFormat="1" applyFont="1" applyFill="1" applyBorder="1" applyAlignment="1" applyProtection="1">
      <alignment horizontal="center" vertical="center"/>
      <protection/>
    </xf>
    <xf numFmtId="4" fontId="64" fillId="0" borderId="0" xfId="0" applyNumberFormat="1" applyFont="1" applyFill="1" applyBorder="1" applyAlignment="1" applyProtection="1">
      <alignment horizontal="right" vertical="center"/>
      <protection/>
    </xf>
    <xf numFmtId="0" fontId="64" fillId="0" borderId="14" xfId="0" applyFont="1" applyFill="1" applyBorder="1" applyAlignment="1" applyProtection="1">
      <alignment vertical="center"/>
      <protection/>
    </xf>
    <xf numFmtId="0" fontId="64" fillId="0" borderId="20" xfId="0" applyFont="1" applyFill="1" applyBorder="1" applyAlignment="1" applyProtection="1">
      <alignment vertical="center"/>
      <protection/>
    </xf>
    <xf numFmtId="0" fontId="64" fillId="0" borderId="20" xfId="0" applyFont="1" applyFill="1" applyBorder="1" applyAlignment="1" applyProtection="1">
      <alignment horizontal="center" vertical="center"/>
      <protection/>
    </xf>
    <xf numFmtId="4" fontId="64" fillId="0" borderId="20" xfId="0" applyNumberFormat="1" applyFont="1" applyFill="1" applyBorder="1" applyAlignment="1" applyProtection="1">
      <alignment horizontal="right" vertical="center"/>
      <protection/>
    </xf>
    <xf numFmtId="4" fontId="70" fillId="0" borderId="15" xfId="0" applyNumberFormat="1" applyFont="1" applyFill="1" applyBorder="1" applyAlignment="1" applyProtection="1">
      <alignment horizontal="right" vertical="center" indent="1"/>
      <protection/>
    </xf>
    <xf numFmtId="49" fontId="64" fillId="0" borderId="20" xfId="0" applyNumberFormat="1" applyFont="1" applyFill="1" applyBorder="1" applyAlignment="1" applyProtection="1">
      <alignment horizontal="left" vertical="center"/>
      <protection/>
    </xf>
    <xf numFmtId="49" fontId="64" fillId="0" borderId="20" xfId="0" applyNumberFormat="1" applyFont="1" applyFill="1" applyBorder="1" applyAlignment="1" applyProtection="1">
      <alignment vertical="center"/>
      <protection/>
    </xf>
    <xf numFmtId="49" fontId="64" fillId="0" borderId="20" xfId="0" applyNumberFormat="1" applyFont="1" applyFill="1" applyBorder="1" applyAlignment="1" applyProtection="1">
      <alignment horizontal="right" vertical="center"/>
      <protection/>
    </xf>
    <xf numFmtId="49" fontId="64" fillId="0" borderId="20" xfId="0" applyNumberFormat="1" applyFont="1" applyFill="1" applyBorder="1" applyAlignment="1" applyProtection="1">
      <alignment horizontal="center" vertical="center"/>
      <protection/>
    </xf>
    <xf numFmtId="4" fontId="70" fillId="0" borderId="20" xfId="0" applyNumberFormat="1" applyFont="1" applyFill="1" applyBorder="1" applyAlignment="1" applyProtection="1">
      <alignment horizontal="right" vertical="center" indent="1"/>
      <protection/>
    </xf>
    <xf numFmtId="0" fontId="65" fillId="0" borderId="20" xfId="0" applyFont="1" applyFill="1" applyBorder="1" applyAlignment="1" applyProtection="1">
      <alignment horizontal="center" vertical="center"/>
      <protection/>
    </xf>
    <xf numFmtId="4" fontId="65" fillId="0" borderId="0" xfId="0" applyNumberFormat="1" applyFont="1" applyFill="1" applyBorder="1" applyAlignment="1" applyProtection="1">
      <alignment horizontal="right" vertical="center" indent="1"/>
      <protection/>
    </xf>
    <xf numFmtId="0" fontId="70" fillId="0" borderId="14" xfId="0" applyFont="1" applyFill="1" applyBorder="1" applyAlignment="1" applyProtection="1">
      <alignment horizontal="left" vertical="center" indent="1"/>
      <protection/>
    </xf>
    <xf numFmtId="0" fontId="70" fillId="0" borderId="0" xfId="0" applyFont="1" applyFill="1" applyBorder="1" applyAlignment="1" applyProtection="1">
      <alignment horizontal="left" vertical="center" indent="1"/>
      <protection/>
    </xf>
    <xf numFmtId="0" fontId="70" fillId="0" borderId="0" xfId="0" applyFont="1" applyFill="1" applyAlignment="1" applyProtection="1">
      <alignment vertical="center"/>
      <protection/>
    </xf>
    <xf numFmtId="0" fontId="70" fillId="0" borderId="0" xfId="0" applyFont="1" applyFill="1" applyAlignment="1" applyProtection="1">
      <alignment horizontal="center" vertical="center"/>
      <protection/>
    </xf>
    <xf numFmtId="0" fontId="70" fillId="0" borderId="11" xfId="0" applyFont="1" applyFill="1" applyBorder="1" applyAlignment="1" applyProtection="1">
      <alignment vertical="center"/>
      <protection/>
    </xf>
    <xf numFmtId="0" fontId="64" fillId="0" borderId="0" xfId="0" applyFont="1" applyFill="1" applyAlignment="1" applyProtection="1">
      <alignment horizontal="center" vertical="center"/>
      <protection/>
    </xf>
    <xf numFmtId="166" fontId="65" fillId="0" borderId="0" xfId="0" applyNumberFormat="1" applyFont="1" applyFill="1" applyAlignment="1" applyProtection="1">
      <alignment horizontal="right" vertical="center"/>
      <protection/>
    </xf>
    <xf numFmtId="0" fontId="65" fillId="0" borderId="0" xfId="0" applyFont="1" applyFill="1" applyAlignment="1" applyProtection="1">
      <alignment horizontal="center" vertical="center"/>
      <protection/>
    </xf>
    <xf numFmtId="166" fontId="2" fillId="0" borderId="0" xfId="51" applyNumberFormat="1" applyFont="1" applyFill="1" applyBorder="1" applyAlignment="1" applyProtection="1">
      <alignment horizontal="left" vertical="center"/>
      <protection/>
    </xf>
    <xf numFmtId="49" fontId="6" fillId="0" borderId="0" xfId="51" applyNumberFormat="1" applyFont="1" applyFill="1" applyBorder="1" applyAlignment="1" applyProtection="1">
      <alignment/>
      <protection/>
    </xf>
    <xf numFmtId="166" fontId="2" fillId="0" borderId="0" xfId="51" applyNumberFormat="1" applyFont="1" applyFill="1" applyBorder="1" applyAlignment="1" applyProtection="1">
      <alignment vertical="center"/>
      <protection/>
    </xf>
    <xf numFmtId="0" fontId="64" fillId="0" borderId="21" xfId="0" applyFont="1" applyFill="1" applyBorder="1" applyAlignment="1" applyProtection="1">
      <alignment horizontal="center"/>
      <protection/>
    </xf>
    <xf numFmtId="0" fontId="64" fillId="0" borderId="20" xfId="0" applyFont="1" applyFill="1" applyBorder="1" applyAlignment="1" applyProtection="1">
      <alignment/>
      <protection/>
    </xf>
    <xf numFmtId="0" fontId="64" fillId="0" borderId="22" xfId="0" applyFont="1" applyFill="1" applyBorder="1" applyAlignment="1" applyProtection="1">
      <alignment/>
      <protection/>
    </xf>
    <xf numFmtId="49" fontId="66" fillId="0" borderId="14" xfId="0" applyNumberFormat="1" applyFont="1" applyFill="1" applyBorder="1" applyAlignment="1" applyProtection="1">
      <alignment vertical="center" wrapText="1"/>
      <protection/>
    </xf>
    <xf numFmtId="49" fontId="73" fillId="0" borderId="14" xfId="0" applyNumberFormat="1" applyFont="1" applyFill="1" applyBorder="1" applyAlignment="1" applyProtection="1">
      <alignment horizontal="right" vertical="center" indent="1"/>
      <protection/>
    </xf>
    <xf numFmtId="49" fontId="66" fillId="0" borderId="0" xfId="0" applyNumberFormat="1" applyFont="1" applyFill="1" applyBorder="1" applyAlignment="1" applyProtection="1">
      <alignment vertical="center"/>
      <protection/>
    </xf>
    <xf numFmtId="49" fontId="66" fillId="0" borderId="0" xfId="0" applyNumberFormat="1" applyFont="1" applyFill="1" applyBorder="1" applyAlignment="1" applyProtection="1">
      <alignment horizontal="center" vertical="center"/>
      <protection/>
    </xf>
    <xf numFmtId="0" fontId="66" fillId="0" borderId="14" xfId="0" applyFont="1" applyFill="1" applyBorder="1" applyAlignment="1" applyProtection="1">
      <alignment horizontal="center" vertical="center"/>
      <protection/>
    </xf>
    <xf numFmtId="0" fontId="64" fillId="0" borderId="0" xfId="0" applyFont="1" applyFill="1" applyAlignment="1" applyProtection="1">
      <alignment horizontal="right"/>
      <protection/>
    </xf>
    <xf numFmtId="1" fontId="64" fillId="0" borderId="0" xfId="0" applyNumberFormat="1" applyFont="1" applyFill="1" applyAlignment="1" applyProtection="1">
      <alignment horizontal="left"/>
      <protection/>
    </xf>
    <xf numFmtId="2" fontId="64" fillId="0" borderId="0" xfId="0" applyNumberFormat="1" applyFont="1" applyFill="1" applyAlignment="1" applyProtection="1">
      <alignment/>
      <protection/>
    </xf>
    <xf numFmtId="2" fontId="64" fillId="0" borderId="0" xfId="0" applyNumberFormat="1" applyFont="1" applyFill="1" applyAlignment="1" applyProtection="1">
      <alignment horizontal="left"/>
      <protection/>
    </xf>
    <xf numFmtId="0" fontId="64" fillId="0" borderId="0" xfId="0" applyFont="1" applyFill="1" applyAlignment="1" applyProtection="1">
      <alignment horizontal="right" indent="2"/>
      <protection/>
    </xf>
    <xf numFmtId="170" fontId="64" fillId="0" borderId="0" xfId="0" applyNumberFormat="1" applyFont="1" applyFill="1" applyAlignment="1" applyProtection="1">
      <alignment/>
      <protection/>
    </xf>
    <xf numFmtId="2" fontId="64" fillId="0" borderId="0" xfId="0" applyNumberFormat="1" applyFont="1" applyFill="1" applyAlignment="1" applyProtection="1">
      <alignment/>
      <protection/>
    </xf>
    <xf numFmtId="168" fontId="64" fillId="33" borderId="18" xfId="0" applyNumberFormat="1" applyFont="1" applyFill="1" applyBorder="1" applyAlignment="1" applyProtection="1">
      <alignment/>
      <protection locked="0"/>
    </xf>
    <xf numFmtId="4" fontId="70" fillId="33" borderId="18" xfId="0" applyNumberFormat="1" applyFont="1" applyFill="1" applyBorder="1" applyAlignment="1" applyProtection="1">
      <alignment horizontal="right" vertical="center" indent="1"/>
      <protection locked="0"/>
    </xf>
    <xf numFmtId="49" fontId="64" fillId="33" borderId="18" xfId="0" applyNumberFormat="1" applyFont="1" applyFill="1" applyBorder="1" applyAlignment="1" applyProtection="1">
      <alignment horizontal="center" vertical="center"/>
      <protection locked="0"/>
    </xf>
    <xf numFmtId="0" fontId="64" fillId="33" borderId="19" xfId="0" applyFont="1" applyFill="1" applyBorder="1" applyAlignment="1" applyProtection="1">
      <alignment horizontal="center" vertical="center"/>
      <protection locked="0"/>
    </xf>
    <xf numFmtId="4" fontId="70" fillId="33" borderId="0" xfId="0" applyNumberFormat="1" applyFont="1" applyFill="1" applyBorder="1" applyAlignment="1" applyProtection="1">
      <alignment horizontal="right" vertical="center" indent="1"/>
      <protection locked="0"/>
    </xf>
    <xf numFmtId="0" fontId="65" fillId="33" borderId="19" xfId="0" applyFont="1" applyFill="1" applyBorder="1" applyAlignment="1" applyProtection="1">
      <alignment horizontal="center" vertical="center"/>
      <protection locked="0"/>
    </xf>
    <xf numFmtId="166" fontId="71" fillId="0" borderId="0" xfId="0" applyNumberFormat="1" applyFont="1" applyFill="1" applyBorder="1" applyAlignment="1" applyProtection="1">
      <alignment horizontal="center" vertical="center"/>
      <protection/>
    </xf>
    <xf numFmtId="49" fontId="0" fillId="0" borderId="0" xfId="0" applyNumberFormat="1" applyFont="1" applyAlignment="1">
      <alignment vertical="top"/>
    </xf>
    <xf numFmtId="49" fontId="74" fillId="0" borderId="0" xfId="0" applyNumberFormat="1" applyFont="1" applyAlignment="1">
      <alignment horizontal="center" vertical="top"/>
    </xf>
    <xf numFmtId="0" fontId="74" fillId="0" borderId="0" xfId="0" applyFont="1" applyAlignment="1">
      <alignment horizontal="center" vertical="top"/>
    </xf>
    <xf numFmtId="0" fontId="74" fillId="0" borderId="0" xfId="0" applyFont="1" applyAlignment="1">
      <alignment horizontal="left" vertical="top"/>
    </xf>
    <xf numFmtId="49" fontId="75" fillId="34" borderId="19" xfId="0" applyNumberFormat="1" applyFont="1" applyFill="1" applyBorder="1" applyAlignment="1">
      <alignment horizontal="center" vertical="top"/>
    </xf>
    <xf numFmtId="0" fontId="75" fillId="34" borderId="19" xfId="0" applyFont="1" applyFill="1" applyBorder="1" applyAlignment="1">
      <alignment horizontal="center" vertical="top"/>
    </xf>
    <xf numFmtId="0" fontId="75" fillId="34" borderId="19" xfId="0" applyFont="1" applyFill="1" applyBorder="1" applyAlignment="1">
      <alignment horizontal="left" vertical="top"/>
    </xf>
    <xf numFmtId="0" fontId="75" fillId="34" borderId="19" xfId="0" applyFont="1" applyFill="1" applyBorder="1" applyAlignment="1">
      <alignment horizontal="left" vertical="top" wrapText="1"/>
    </xf>
    <xf numFmtId="49" fontId="74" fillId="0" borderId="19" xfId="0" applyNumberFormat="1" applyFont="1" applyBorder="1" applyAlignment="1">
      <alignment horizontal="center" vertical="top"/>
    </xf>
    <xf numFmtId="168" fontId="74" fillId="0" borderId="19" xfId="0" applyNumberFormat="1" applyFont="1" applyBorder="1" applyAlignment="1">
      <alignment horizontal="center" vertical="top"/>
    </xf>
    <xf numFmtId="49" fontId="74" fillId="0" borderId="19" xfId="0" applyNumberFormat="1" applyFont="1" applyBorder="1" applyAlignment="1">
      <alignment horizontal="left" vertical="top" wrapText="1"/>
    </xf>
    <xf numFmtId="0" fontId="74" fillId="0" borderId="19" xfId="0" applyFont="1" applyBorder="1" applyAlignment="1">
      <alignment horizontal="left" vertical="top"/>
    </xf>
    <xf numFmtId="0" fontId="0" fillId="0" borderId="0" xfId="0" applyFont="1" applyAlignment="1">
      <alignment vertical="top"/>
    </xf>
    <xf numFmtId="49" fontId="74" fillId="0" borderId="23" xfId="0" applyNumberFormat="1" applyFont="1" applyBorder="1" applyAlignment="1">
      <alignment horizontal="center" vertical="top"/>
    </xf>
    <xf numFmtId="168" fontId="74" fillId="0" borderId="23" xfId="0" applyNumberFormat="1" applyFont="1" applyBorder="1" applyAlignment="1">
      <alignment horizontal="center" vertical="top"/>
    </xf>
    <xf numFmtId="49" fontId="74" fillId="0" borderId="24" xfId="0" applyNumberFormat="1" applyFont="1" applyBorder="1" applyAlignment="1">
      <alignment horizontal="center" vertical="top"/>
    </xf>
    <xf numFmtId="49" fontId="74" fillId="0" borderId="23" xfId="0" applyNumberFormat="1" applyFont="1" applyBorder="1" applyAlignment="1">
      <alignment horizontal="left" vertical="top"/>
    </xf>
    <xf numFmtId="0" fontId="74" fillId="0" borderId="24" xfId="0" applyFont="1" applyBorder="1" applyAlignment="1">
      <alignment horizontal="center" vertical="top"/>
    </xf>
    <xf numFmtId="0" fontId="74" fillId="0" borderId="24" xfId="0" applyFont="1" applyBorder="1" applyAlignment="1">
      <alignment horizontal="left" vertical="top"/>
    </xf>
    <xf numFmtId="0" fontId="76" fillId="0" borderId="0" xfId="0" applyFont="1" applyAlignment="1">
      <alignment vertical="top"/>
    </xf>
    <xf numFmtId="49" fontId="76" fillId="0" borderId="0" xfId="0" applyNumberFormat="1" applyFont="1" applyAlignment="1">
      <alignment vertical="top"/>
    </xf>
    <xf numFmtId="49" fontId="77" fillId="0" borderId="0" xfId="0" applyNumberFormat="1" applyFont="1" applyAlignment="1">
      <alignment vertical="top"/>
    </xf>
    <xf numFmtId="49" fontId="0" fillId="0" borderId="0" xfId="0" applyNumberFormat="1" applyFont="1" applyAlignment="1">
      <alignment horizontal="right" vertical="top" indent="1"/>
    </xf>
    <xf numFmtId="0" fontId="74" fillId="0" borderId="19" xfId="0" applyFont="1" applyBorder="1" applyAlignment="1">
      <alignment horizontal="left" vertical="top"/>
    </xf>
    <xf numFmtId="14" fontId="74" fillId="0" borderId="19" xfId="0" applyNumberFormat="1" applyFont="1" applyBorder="1" applyAlignment="1">
      <alignment horizontal="center" vertical="top"/>
    </xf>
    <xf numFmtId="0" fontId="74" fillId="0" borderId="19" xfId="0" applyFont="1" applyBorder="1" applyAlignment="1">
      <alignment horizontal="left" vertical="top"/>
    </xf>
    <xf numFmtId="0" fontId="74" fillId="0" borderId="19" xfId="0" applyFont="1" applyBorder="1" applyAlignment="1">
      <alignment horizontal="left" vertical="top" wrapText="1"/>
    </xf>
    <xf numFmtId="0" fontId="64" fillId="0" borderId="0" xfId="0" applyFont="1" applyFill="1" applyAlignment="1" applyProtection="1">
      <alignment horizontal="center"/>
      <protection/>
    </xf>
    <xf numFmtId="49" fontId="74" fillId="0" borderId="19" xfId="0" applyNumberFormat="1" applyFont="1" applyBorder="1" applyAlignment="1">
      <alignment horizontal="left" vertical="top"/>
    </xf>
    <xf numFmtId="0" fontId="74" fillId="0" borderId="19" xfId="0" applyFont="1" applyBorder="1" applyAlignment="1">
      <alignment horizontal="left" vertical="top"/>
    </xf>
    <xf numFmtId="49" fontId="3" fillId="33" borderId="18" xfId="51" applyNumberFormat="1" applyFont="1" applyFill="1" applyBorder="1" applyAlignment="1" applyProtection="1">
      <alignment horizontal="left"/>
      <protection locked="0"/>
    </xf>
    <xf numFmtId="0" fontId="78" fillId="0" borderId="0" xfId="0" applyFont="1" applyFill="1" applyBorder="1" applyAlignment="1" applyProtection="1">
      <alignment vertical="center"/>
      <protection/>
    </xf>
    <xf numFmtId="49" fontId="79" fillId="0" borderId="0" xfId="0" applyNumberFormat="1" applyFont="1" applyFill="1" applyBorder="1" applyAlignment="1" applyProtection="1">
      <alignment vertical="center"/>
      <protection/>
    </xf>
    <xf numFmtId="49" fontId="71" fillId="0" borderId="14" xfId="0" applyNumberFormat="1" applyFont="1" applyFill="1" applyBorder="1" applyAlignment="1" applyProtection="1">
      <alignment horizontal="left" vertical="center" indent="1"/>
      <protection/>
    </xf>
    <xf numFmtId="49" fontId="71" fillId="0" borderId="0" xfId="0" applyNumberFormat="1" applyFont="1" applyFill="1" applyBorder="1" applyAlignment="1" applyProtection="1">
      <alignment horizontal="left" vertical="center" indent="1"/>
      <protection/>
    </xf>
    <xf numFmtId="49" fontId="64" fillId="0" borderId="0" xfId="0" applyNumberFormat="1" applyFont="1" applyFill="1" applyBorder="1" applyAlignment="1" applyProtection="1">
      <alignment horizontal="center" textRotation="90"/>
      <protection/>
    </xf>
    <xf numFmtId="49" fontId="64" fillId="0" borderId="0" xfId="0" applyNumberFormat="1" applyFont="1" applyFill="1" applyBorder="1" applyAlignment="1" applyProtection="1">
      <alignment horizontal="center" vertical="center"/>
      <protection/>
    </xf>
    <xf numFmtId="0" fontId="64" fillId="0" borderId="13" xfId="0" applyFont="1" applyFill="1" applyBorder="1" applyAlignment="1" applyProtection="1">
      <alignment/>
      <protection/>
    </xf>
    <xf numFmtId="0" fontId="64" fillId="0" borderId="25" xfId="0" applyFont="1" applyFill="1" applyBorder="1" applyAlignment="1" applyProtection="1">
      <alignment/>
      <protection/>
    </xf>
    <xf numFmtId="0" fontId="64" fillId="0" borderId="0" xfId="0" applyFont="1" applyFill="1" applyBorder="1" applyAlignment="1" applyProtection="1">
      <alignment horizontal="left"/>
      <protection/>
    </xf>
    <xf numFmtId="0" fontId="64" fillId="0" borderId="0" xfId="0" applyFont="1" applyFill="1" applyBorder="1" applyAlignment="1" applyProtection="1">
      <alignment horizontal="center"/>
      <protection/>
    </xf>
    <xf numFmtId="0" fontId="64" fillId="0" borderId="0" xfId="0" applyFont="1" applyFill="1" applyAlignment="1" applyProtection="1">
      <alignment horizontal="left"/>
      <protection/>
    </xf>
    <xf numFmtId="0" fontId="64" fillId="0" borderId="0" xfId="0" applyFont="1" applyFill="1" applyAlignment="1" applyProtection="1">
      <alignment horizontal="center"/>
      <protection/>
    </xf>
    <xf numFmtId="0" fontId="64" fillId="0" borderId="0" xfId="0" applyFont="1" applyFill="1" applyAlignment="1" applyProtection="1">
      <alignment/>
      <protection/>
    </xf>
    <xf numFmtId="169" fontId="64" fillId="0" borderId="0" xfId="0" applyNumberFormat="1" applyFont="1" applyFill="1" applyAlignment="1" applyProtection="1">
      <alignment horizontal="left"/>
      <protection/>
    </xf>
    <xf numFmtId="168" fontId="64" fillId="35" borderId="19" xfId="0" applyNumberFormat="1" applyFont="1" applyFill="1" applyBorder="1" applyAlignment="1" applyProtection="1">
      <alignment horizontal="center" vertical="center"/>
      <protection locked="0"/>
    </xf>
    <xf numFmtId="169" fontId="64" fillId="0" borderId="0" xfId="0" applyNumberFormat="1" applyFont="1" applyFill="1" applyAlignment="1" applyProtection="1">
      <alignment horizontal="left"/>
      <protection/>
    </xf>
    <xf numFmtId="0" fontId="64" fillId="0" borderId="0" xfId="0" applyFont="1" applyFill="1" applyAlignment="1" applyProtection="1">
      <alignment horizontal="left"/>
      <protection/>
    </xf>
    <xf numFmtId="2" fontId="64" fillId="0" borderId="0" xfId="0" applyNumberFormat="1" applyFont="1" applyFill="1" applyAlignment="1" applyProtection="1">
      <alignment horizontal="center"/>
      <protection/>
    </xf>
    <xf numFmtId="0" fontId="64" fillId="0" borderId="0" xfId="0" applyFont="1" applyFill="1" applyAlignment="1" applyProtection="1">
      <alignment/>
      <protection/>
    </xf>
    <xf numFmtId="0" fontId="64" fillId="0" borderId="0" xfId="0" applyFont="1" applyFill="1" applyAlignment="1" applyProtection="1">
      <alignment horizontal="center"/>
      <protection/>
    </xf>
    <xf numFmtId="49" fontId="66" fillId="0" borderId="16" xfId="0" applyNumberFormat="1" applyFont="1" applyFill="1" applyBorder="1" applyAlignment="1" applyProtection="1">
      <alignment horizontal="right" vertical="center" indent="2"/>
      <protection/>
    </xf>
    <xf numFmtId="49" fontId="66" fillId="0" borderId="17" xfId="0" applyNumberFormat="1" applyFont="1" applyFill="1" applyBorder="1" applyAlignment="1" applyProtection="1">
      <alignment horizontal="right" vertical="center" indent="2"/>
      <protection/>
    </xf>
    <xf numFmtId="49" fontId="66" fillId="0" borderId="10" xfId="0" applyNumberFormat="1" applyFont="1" applyFill="1" applyBorder="1" applyAlignment="1" applyProtection="1">
      <alignment horizontal="right" vertical="center" indent="2"/>
      <protection/>
    </xf>
    <xf numFmtId="0" fontId="66" fillId="0" borderId="16" xfId="0" applyFont="1" applyFill="1" applyBorder="1" applyAlignment="1" applyProtection="1">
      <alignment horizontal="center" vertical="center"/>
      <protection/>
    </xf>
    <xf numFmtId="0" fontId="66" fillId="0" borderId="17" xfId="0" applyFont="1" applyFill="1" applyBorder="1" applyAlignment="1" applyProtection="1">
      <alignment horizontal="center" vertical="center"/>
      <protection/>
    </xf>
    <xf numFmtId="0" fontId="66" fillId="0" borderId="10" xfId="0" applyFont="1" applyFill="1" applyBorder="1" applyAlignment="1" applyProtection="1">
      <alignment horizontal="center" vertical="center"/>
      <protection/>
    </xf>
    <xf numFmtId="0" fontId="69" fillId="0" borderId="0" xfId="0" applyFont="1" applyFill="1" applyAlignment="1" applyProtection="1">
      <alignment horizontal="center"/>
      <protection/>
    </xf>
    <xf numFmtId="49" fontId="66" fillId="0" borderId="14" xfId="0" applyNumberFormat="1" applyFont="1" applyFill="1" applyBorder="1" applyAlignment="1" applyProtection="1">
      <alignment horizontal="right" vertical="center" indent="2"/>
      <protection/>
    </xf>
    <xf numFmtId="49" fontId="66" fillId="0" borderId="0" xfId="0" applyNumberFormat="1" applyFont="1" applyFill="1" applyBorder="1" applyAlignment="1" applyProtection="1">
      <alignment horizontal="right" vertical="center" indent="2"/>
      <protection/>
    </xf>
    <xf numFmtId="49" fontId="66" fillId="0" borderId="11" xfId="0" applyNumberFormat="1" applyFont="1" applyFill="1" applyBorder="1" applyAlignment="1" applyProtection="1">
      <alignment horizontal="right" vertical="center" indent="2"/>
      <protection/>
    </xf>
    <xf numFmtId="49" fontId="5" fillId="0" borderId="15" xfId="51" applyNumberFormat="1" applyFont="1" applyFill="1" applyBorder="1" applyAlignment="1" applyProtection="1">
      <alignment horizontal="center" vertical="center"/>
      <protection/>
    </xf>
    <xf numFmtId="49" fontId="5" fillId="0" borderId="0" xfId="51" applyNumberFormat="1" applyFont="1" applyFill="1" applyBorder="1" applyAlignment="1" applyProtection="1">
      <alignment horizontal="center" vertical="center"/>
      <protection/>
    </xf>
    <xf numFmtId="166" fontId="66" fillId="0" borderId="0" xfId="0" applyNumberFormat="1" applyFont="1" applyFill="1" applyBorder="1" applyAlignment="1" applyProtection="1">
      <alignment horizontal="right" vertical="center" indent="2"/>
      <protection/>
    </xf>
    <xf numFmtId="49" fontId="4" fillId="0" borderId="14" xfId="51" applyNumberFormat="1" applyFont="1" applyFill="1" applyBorder="1" applyAlignment="1" applyProtection="1">
      <alignment horizontal="left" vertical="center" indent="1"/>
      <protection/>
    </xf>
    <xf numFmtId="49" fontId="4" fillId="0" borderId="0" xfId="51" applyNumberFormat="1" applyFont="1" applyFill="1" applyBorder="1" applyAlignment="1" applyProtection="1">
      <alignment horizontal="left" vertical="center" indent="1"/>
      <protection/>
    </xf>
    <xf numFmtId="49" fontId="2" fillId="0" borderId="0" xfId="51" applyNumberFormat="1" applyFont="1" applyFill="1" applyBorder="1" applyAlignment="1" applyProtection="1">
      <alignment vertical="center"/>
      <protection/>
    </xf>
    <xf numFmtId="49" fontId="2" fillId="0" borderId="11" xfId="51" applyNumberFormat="1" applyFont="1" applyFill="1" applyBorder="1" applyAlignment="1" applyProtection="1">
      <alignment vertical="center"/>
      <protection/>
    </xf>
    <xf numFmtId="167" fontId="6" fillId="33" borderId="0" xfId="51" applyNumberFormat="1" applyFont="1" applyFill="1" applyBorder="1" applyAlignment="1" applyProtection="1">
      <alignment horizontal="center"/>
      <protection locked="0"/>
    </xf>
    <xf numFmtId="49" fontId="13" fillId="33" borderId="0" xfId="51" applyNumberFormat="1" applyFont="1" applyFill="1" applyBorder="1" applyAlignment="1" applyProtection="1">
      <alignment horizontal="center"/>
      <protection locked="0"/>
    </xf>
    <xf numFmtId="49" fontId="13" fillId="33" borderId="18" xfId="51" applyNumberFormat="1" applyFont="1" applyFill="1" applyBorder="1" applyAlignment="1" applyProtection="1">
      <alignment horizontal="center"/>
      <protection locked="0"/>
    </xf>
    <xf numFmtId="0" fontId="64" fillId="0" borderId="26" xfId="0" applyFont="1" applyFill="1" applyBorder="1" applyAlignment="1" applyProtection="1">
      <alignment/>
      <protection/>
    </xf>
    <xf numFmtId="0" fontId="64" fillId="0" borderId="18" xfId="0" applyFont="1" applyFill="1" applyBorder="1" applyAlignment="1" applyProtection="1">
      <alignment/>
      <protection/>
    </xf>
    <xf numFmtId="0" fontId="64" fillId="0" borderId="27" xfId="0" applyFont="1" applyFill="1" applyBorder="1" applyAlignment="1" applyProtection="1">
      <alignment/>
      <protection/>
    </xf>
    <xf numFmtId="0" fontId="71" fillId="0" borderId="14" xfId="0" applyFont="1" applyFill="1" applyBorder="1" applyAlignment="1" applyProtection="1">
      <alignment horizontal="left" vertical="center" indent="1"/>
      <protection/>
    </xf>
    <xf numFmtId="0" fontId="71" fillId="0" borderId="0" xfId="0" applyFont="1" applyFill="1" applyBorder="1" applyAlignment="1" applyProtection="1">
      <alignment horizontal="left" vertical="center" indent="1"/>
      <protection/>
    </xf>
    <xf numFmtId="49" fontId="3" fillId="0" borderId="0" xfId="51" applyNumberFormat="1" applyFont="1" applyFill="1" applyBorder="1" applyAlignment="1" applyProtection="1">
      <alignment vertical="center"/>
      <protection/>
    </xf>
    <xf numFmtId="49" fontId="3" fillId="0" borderId="11" xfId="51" applyNumberFormat="1" applyFont="1" applyFill="1" applyBorder="1" applyAlignment="1" applyProtection="1">
      <alignment vertical="center"/>
      <protection/>
    </xf>
    <xf numFmtId="49" fontId="66" fillId="0" borderId="28" xfId="0" applyNumberFormat="1" applyFont="1" applyFill="1" applyBorder="1" applyAlignment="1" applyProtection="1">
      <alignment horizontal="left" vertical="center" wrapText="1" indent="1"/>
      <protection/>
    </xf>
    <xf numFmtId="49" fontId="66" fillId="0" borderId="15" xfId="0" applyNumberFormat="1" applyFont="1" applyFill="1" applyBorder="1" applyAlignment="1" applyProtection="1">
      <alignment horizontal="left" vertical="center" wrapText="1" indent="1"/>
      <protection/>
    </xf>
    <xf numFmtId="49" fontId="66" fillId="0" borderId="29" xfId="0" applyNumberFormat="1" applyFont="1" applyFill="1" applyBorder="1" applyAlignment="1" applyProtection="1">
      <alignment horizontal="left" vertical="center" wrapText="1" indent="1"/>
      <protection/>
    </xf>
    <xf numFmtId="49" fontId="66" fillId="0" borderId="14" xfId="0" applyNumberFormat="1" applyFont="1" applyFill="1" applyBorder="1" applyAlignment="1" applyProtection="1">
      <alignment horizontal="left" vertical="center" wrapText="1" indent="1"/>
      <protection/>
    </xf>
    <xf numFmtId="49" fontId="66" fillId="0" borderId="0" xfId="0" applyNumberFormat="1" applyFont="1" applyFill="1" applyBorder="1" applyAlignment="1" applyProtection="1">
      <alignment horizontal="left" vertical="center" wrapText="1" indent="1"/>
      <protection/>
    </xf>
    <xf numFmtId="49" fontId="66" fillId="0" borderId="11" xfId="0" applyNumberFormat="1" applyFont="1" applyFill="1" applyBorder="1" applyAlignment="1" applyProtection="1">
      <alignment horizontal="left" vertical="center" wrapText="1" indent="1"/>
      <protection/>
    </xf>
    <xf numFmtId="167" fontId="6" fillId="33" borderId="18" xfId="51" applyNumberFormat="1" applyFont="1" applyFill="1" applyBorder="1" applyAlignment="1" applyProtection="1">
      <alignment horizontal="center"/>
      <protection locked="0"/>
    </xf>
    <xf numFmtId="49" fontId="2" fillId="0" borderId="14" xfId="51" applyNumberFormat="1" applyFont="1" applyFill="1" applyBorder="1" applyAlignment="1" applyProtection="1">
      <alignment horizontal="right" vertical="center" indent="3"/>
      <protection/>
    </xf>
    <xf numFmtId="49" fontId="2" fillId="0" borderId="0" xfId="51" applyNumberFormat="1" applyFont="1" applyFill="1" applyBorder="1" applyAlignment="1" applyProtection="1">
      <alignment horizontal="right" vertical="center" indent="3"/>
      <protection/>
    </xf>
    <xf numFmtId="166" fontId="2" fillId="0" borderId="0" xfId="51" applyNumberFormat="1" applyFont="1" applyFill="1" applyBorder="1" applyAlignment="1" applyProtection="1">
      <alignment horizontal="right" vertical="center" indent="3"/>
      <protection/>
    </xf>
    <xf numFmtId="49" fontId="5" fillId="0" borderId="20" xfId="51" applyNumberFormat="1" applyFont="1" applyFill="1" applyBorder="1" applyAlignment="1" applyProtection="1">
      <alignment horizontal="center" vertical="center"/>
      <protection/>
    </xf>
    <xf numFmtId="0" fontId="64" fillId="0" borderId="30" xfId="0" applyFont="1" applyFill="1" applyBorder="1" applyAlignment="1" applyProtection="1">
      <alignment horizontal="center"/>
      <protection/>
    </xf>
    <xf numFmtId="0" fontId="64" fillId="0" borderId="31" xfId="0" applyFont="1" applyFill="1" applyBorder="1" applyAlignment="1" applyProtection="1">
      <alignment horizontal="center"/>
      <protection/>
    </xf>
    <xf numFmtId="0" fontId="64" fillId="0" borderId="32" xfId="0" applyFont="1" applyFill="1" applyBorder="1" applyAlignment="1" applyProtection="1">
      <alignment horizontal="center"/>
      <protection/>
    </xf>
    <xf numFmtId="49" fontId="2" fillId="0" borderId="26" xfId="51" applyNumberFormat="1" applyFont="1" applyFill="1" applyBorder="1" applyAlignment="1" applyProtection="1">
      <alignment horizontal="right" vertical="center" indent="3"/>
      <protection/>
    </xf>
    <xf numFmtId="49" fontId="2" fillId="0" borderId="18" xfId="51" applyNumberFormat="1" applyFont="1" applyFill="1" applyBorder="1" applyAlignment="1" applyProtection="1">
      <alignment horizontal="right" vertical="center" indent="3"/>
      <protection/>
    </xf>
    <xf numFmtId="166" fontId="2" fillId="0" borderId="18" xfId="51" applyNumberFormat="1" applyFont="1" applyFill="1" applyBorder="1" applyAlignment="1" applyProtection="1">
      <alignment horizontal="center" vertical="center"/>
      <protection/>
    </xf>
    <xf numFmtId="0" fontId="64" fillId="0" borderId="14" xfId="0" applyFont="1" applyFill="1" applyBorder="1" applyAlignment="1" applyProtection="1">
      <alignment horizontal="left"/>
      <protection/>
    </xf>
    <xf numFmtId="0" fontId="64" fillId="0" borderId="0" xfId="0" applyFont="1" applyFill="1" applyBorder="1" applyAlignment="1" applyProtection="1">
      <alignment horizontal="left"/>
      <protection/>
    </xf>
    <xf numFmtId="0" fontId="64" fillId="0" borderId="11" xfId="0" applyFont="1" applyFill="1" applyBorder="1" applyAlignment="1" applyProtection="1">
      <alignment horizontal="center"/>
      <protection/>
    </xf>
    <xf numFmtId="49" fontId="2" fillId="0" borderId="28" xfId="51" applyNumberFormat="1" applyFont="1" applyFill="1" applyBorder="1" applyAlignment="1" applyProtection="1">
      <alignment horizontal="right" vertical="center" indent="3"/>
      <protection/>
    </xf>
    <xf numFmtId="49" fontId="2" fillId="0" borderId="15" xfId="51" applyNumberFormat="1" applyFont="1" applyFill="1" applyBorder="1" applyAlignment="1" applyProtection="1">
      <alignment horizontal="right" vertical="center" indent="3"/>
      <protection/>
    </xf>
    <xf numFmtId="0" fontId="64" fillId="0" borderId="14" xfId="0" applyFont="1" applyFill="1" applyBorder="1" applyAlignment="1" applyProtection="1">
      <alignment horizontal="center"/>
      <protection/>
    </xf>
    <xf numFmtId="0" fontId="64" fillId="0" borderId="0" xfId="0" applyFont="1" applyFill="1" applyBorder="1" applyAlignment="1" applyProtection="1">
      <alignment horizontal="center"/>
      <protection/>
    </xf>
    <xf numFmtId="49" fontId="71" fillId="0" borderId="14" xfId="0" applyNumberFormat="1" applyFont="1" applyFill="1" applyBorder="1" applyAlignment="1" applyProtection="1">
      <alignment horizontal="left" vertical="center" indent="1"/>
      <protection/>
    </xf>
    <xf numFmtId="49" fontId="71" fillId="0" borderId="0" xfId="0" applyNumberFormat="1" applyFont="1" applyFill="1" applyBorder="1" applyAlignment="1" applyProtection="1">
      <alignment horizontal="left" vertical="center" indent="1"/>
      <protection/>
    </xf>
    <xf numFmtId="49" fontId="64" fillId="33" borderId="18" xfId="0" applyNumberFormat="1" applyFont="1" applyFill="1" applyBorder="1" applyAlignment="1" applyProtection="1">
      <alignment horizontal="left" vertical="center"/>
      <protection locked="0"/>
    </xf>
    <xf numFmtId="49" fontId="64" fillId="0" borderId="0" xfId="0" applyNumberFormat="1" applyFont="1" applyFill="1" applyBorder="1" applyAlignment="1" applyProtection="1">
      <alignment horizontal="right" vertical="center"/>
      <protection/>
    </xf>
    <xf numFmtId="0" fontId="70" fillId="0" borderId="0" xfId="0" applyFont="1" applyFill="1" applyAlignment="1" applyProtection="1">
      <alignment horizontal="right" vertical="center"/>
      <protection/>
    </xf>
    <xf numFmtId="0" fontId="64" fillId="0" borderId="16" xfId="0" applyFont="1" applyFill="1" applyBorder="1" applyAlignment="1" applyProtection="1">
      <alignment horizontal="left" vertical="center" indent="1"/>
      <protection/>
    </xf>
    <xf numFmtId="0" fontId="64" fillId="0" borderId="17" xfId="0" applyFont="1" applyFill="1" applyBorder="1" applyAlignment="1" applyProtection="1">
      <alignment horizontal="left" vertical="center" indent="1"/>
      <protection/>
    </xf>
    <xf numFmtId="0" fontId="64" fillId="0" borderId="10" xfId="0" applyFont="1" applyFill="1" applyBorder="1" applyAlignment="1" applyProtection="1">
      <alignment horizontal="left" vertical="center" indent="1"/>
      <protection/>
    </xf>
    <xf numFmtId="0" fontId="64" fillId="0" borderId="12" xfId="0" applyFont="1" applyFill="1" applyBorder="1" applyAlignment="1" applyProtection="1">
      <alignment/>
      <protection/>
    </xf>
    <xf numFmtId="0" fontId="64" fillId="0" borderId="13" xfId="0" applyFont="1" applyFill="1" applyBorder="1" applyAlignment="1" applyProtection="1">
      <alignment/>
      <protection/>
    </xf>
    <xf numFmtId="0" fontId="64" fillId="0" borderId="25" xfId="0" applyFont="1" applyFill="1" applyBorder="1" applyAlignment="1" applyProtection="1">
      <alignment/>
      <protection/>
    </xf>
    <xf numFmtId="0" fontId="80" fillId="0" borderId="12" xfId="0" applyFont="1" applyFill="1" applyBorder="1" applyAlignment="1" applyProtection="1">
      <alignment horizontal="center" vertical="center" wrapText="1"/>
      <protection/>
    </xf>
    <xf numFmtId="0" fontId="80" fillId="0" borderId="13" xfId="0" applyFont="1" applyFill="1" applyBorder="1" applyAlignment="1" applyProtection="1">
      <alignment horizontal="center" vertical="center" wrapText="1"/>
      <protection/>
    </xf>
    <xf numFmtId="0" fontId="80" fillId="0" borderId="25" xfId="0" applyFont="1" applyFill="1" applyBorder="1" applyAlignment="1" applyProtection="1">
      <alignment horizontal="center" vertical="center" wrapText="1"/>
      <protection/>
    </xf>
    <xf numFmtId="0" fontId="80" fillId="0" borderId="14" xfId="0" applyFont="1" applyFill="1" applyBorder="1" applyAlignment="1" applyProtection="1">
      <alignment horizontal="center" vertical="center" wrapText="1"/>
      <protection/>
    </xf>
    <xf numFmtId="0" fontId="80" fillId="0" borderId="0" xfId="0" applyFont="1" applyFill="1" applyBorder="1" applyAlignment="1" applyProtection="1">
      <alignment horizontal="center" vertical="center" wrapText="1"/>
      <protection/>
    </xf>
    <xf numFmtId="0" fontId="80" fillId="0" borderId="11" xfId="0" applyFont="1" applyFill="1" applyBorder="1" applyAlignment="1" applyProtection="1">
      <alignment horizontal="center" vertical="center" wrapText="1"/>
      <protection/>
    </xf>
    <xf numFmtId="49" fontId="12" fillId="0" borderId="14" xfId="51" applyNumberFormat="1" applyFont="1" applyFill="1" applyBorder="1" applyAlignment="1" applyProtection="1">
      <alignment horizontal="left" vertical="center" indent="1"/>
      <protection/>
    </xf>
    <xf numFmtId="49" fontId="12" fillId="0" borderId="0" xfId="51" applyNumberFormat="1" applyFont="1" applyFill="1" applyBorder="1" applyAlignment="1" applyProtection="1">
      <alignment horizontal="left" vertical="center" indent="1"/>
      <protection/>
    </xf>
    <xf numFmtId="49" fontId="12" fillId="0" borderId="11" xfId="51" applyNumberFormat="1" applyFont="1" applyFill="1" applyBorder="1" applyAlignment="1" applyProtection="1">
      <alignment horizontal="left" vertical="center" indent="1"/>
      <protection/>
    </xf>
    <xf numFmtId="49" fontId="64" fillId="0" borderId="0" xfId="0" applyNumberFormat="1" applyFont="1" applyFill="1" applyBorder="1" applyAlignment="1" applyProtection="1">
      <alignment horizontal="center" textRotation="90" wrapText="1"/>
      <protection/>
    </xf>
    <xf numFmtId="49" fontId="64" fillId="0" borderId="18" xfId="0" applyNumberFormat="1" applyFont="1" applyFill="1" applyBorder="1" applyAlignment="1" applyProtection="1">
      <alignment horizontal="center" textRotation="90"/>
      <protection/>
    </xf>
    <xf numFmtId="49" fontId="81" fillId="0" borderId="18" xfId="0" applyNumberFormat="1" applyFont="1" applyFill="1" applyBorder="1" applyAlignment="1" applyProtection="1">
      <alignment horizontal="center"/>
      <protection/>
    </xf>
    <xf numFmtId="0" fontId="71" fillId="0" borderId="0" xfId="0" applyFont="1" applyFill="1" applyBorder="1" applyAlignment="1" applyProtection="1">
      <alignment horizontal="right" vertical="center"/>
      <protection/>
    </xf>
    <xf numFmtId="49" fontId="64" fillId="0" borderId="0" xfId="0" applyNumberFormat="1" applyFont="1" applyFill="1" applyBorder="1" applyAlignment="1" applyProtection="1">
      <alignment horizontal="center" textRotation="90"/>
      <protection/>
    </xf>
    <xf numFmtId="49" fontId="64" fillId="0" borderId="0" xfId="0" applyNumberFormat="1" applyFont="1" applyFill="1" applyBorder="1" applyAlignment="1" applyProtection="1">
      <alignment horizontal="center" vertical="center"/>
      <protection/>
    </xf>
    <xf numFmtId="49" fontId="64" fillId="0" borderId="0" xfId="0" applyNumberFormat="1" applyFont="1" applyFill="1" applyBorder="1" applyAlignment="1" applyProtection="1">
      <alignment horizontal="left"/>
      <protection/>
    </xf>
    <xf numFmtId="49" fontId="64" fillId="33" borderId="18" xfId="0" applyNumberFormat="1" applyFont="1" applyFill="1" applyBorder="1" applyAlignment="1" applyProtection="1">
      <alignment horizontal="left"/>
      <protection locked="0"/>
    </xf>
    <xf numFmtId="0" fontId="68" fillId="0" borderId="12" xfId="0" applyFont="1" applyFill="1" applyBorder="1" applyAlignment="1" applyProtection="1">
      <alignment horizontal="left" indent="1"/>
      <protection/>
    </xf>
    <xf numFmtId="0" fontId="68" fillId="0" borderId="13" xfId="0" applyFont="1" applyFill="1" applyBorder="1" applyAlignment="1" applyProtection="1">
      <alignment horizontal="left" indent="1"/>
      <protection/>
    </xf>
    <xf numFmtId="49" fontId="64" fillId="33" borderId="18" xfId="0" applyNumberFormat="1" applyFont="1" applyFill="1" applyBorder="1" applyAlignment="1" applyProtection="1">
      <alignment horizontal="right" vertical="center" indent="1"/>
      <protection locked="0"/>
    </xf>
    <xf numFmtId="49" fontId="71" fillId="0" borderId="14" xfId="0" applyNumberFormat="1" applyFont="1" applyFill="1" applyBorder="1" applyAlignment="1" applyProtection="1">
      <alignment horizontal="right" vertical="center"/>
      <protection/>
    </xf>
    <xf numFmtId="49" fontId="71" fillId="0" borderId="0" xfId="0" applyNumberFormat="1" applyFont="1" applyFill="1" applyBorder="1" applyAlignment="1" applyProtection="1">
      <alignment horizontal="right" vertical="center"/>
      <protection/>
    </xf>
    <xf numFmtId="49" fontId="4" fillId="0" borderId="14" xfId="51" applyNumberFormat="1" applyFont="1" applyFill="1" applyBorder="1" applyAlignment="1" applyProtection="1">
      <alignment horizontal="right" vertical="center" indent="1"/>
      <protection/>
    </xf>
    <xf numFmtId="49" fontId="4" fillId="0" borderId="0" xfId="51" applyNumberFormat="1" applyFont="1" applyFill="1" applyBorder="1" applyAlignment="1" applyProtection="1">
      <alignment horizontal="right" vertical="center" indent="1"/>
      <protection/>
    </xf>
    <xf numFmtId="169" fontId="3" fillId="33" borderId="18" xfId="51" applyNumberFormat="1" applyFont="1" applyFill="1" applyBorder="1" applyAlignment="1" applyProtection="1">
      <alignment horizontal="center"/>
      <protection locked="0"/>
    </xf>
    <xf numFmtId="0" fontId="64" fillId="33" borderId="0" xfId="0" applyFont="1" applyFill="1" applyBorder="1" applyAlignment="1" applyProtection="1">
      <alignment horizontal="left"/>
      <protection locked="0"/>
    </xf>
    <xf numFmtId="0" fontId="66" fillId="0" borderId="13" xfId="0" applyFont="1" applyFill="1" applyBorder="1" applyAlignment="1" applyProtection="1">
      <alignment horizontal="center" wrapText="1"/>
      <protection/>
    </xf>
    <xf numFmtId="0" fontId="66" fillId="0" borderId="17" xfId="0" applyFont="1" applyFill="1" applyBorder="1" applyAlignment="1" applyProtection="1">
      <alignment horizontal="center" wrapText="1"/>
      <protection/>
    </xf>
    <xf numFmtId="49" fontId="2" fillId="0" borderId="13" xfId="51" applyNumberFormat="1" applyFont="1" applyFill="1" applyBorder="1" applyAlignment="1" applyProtection="1">
      <alignment horizontal="center" wrapText="1"/>
      <protection/>
    </xf>
    <xf numFmtId="49" fontId="2" fillId="0" borderId="13" xfId="51" applyNumberFormat="1" applyFont="1" applyFill="1" applyBorder="1" applyAlignment="1" applyProtection="1">
      <alignment horizontal="center"/>
      <protection/>
    </xf>
    <xf numFmtId="49" fontId="2" fillId="0" borderId="17" xfId="51" applyNumberFormat="1" applyFont="1" applyFill="1" applyBorder="1" applyAlignment="1" applyProtection="1">
      <alignment horizontal="center"/>
      <protection/>
    </xf>
    <xf numFmtId="49" fontId="5" fillId="0" borderId="14" xfId="51" applyNumberFormat="1" applyFont="1" applyFill="1" applyBorder="1" applyAlignment="1" applyProtection="1">
      <alignment horizontal="right" vertical="center" indent="1"/>
      <protection/>
    </xf>
    <xf numFmtId="49" fontId="5" fillId="0" borderId="0" xfId="51" applyNumberFormat="1" applyFont="1" applyFill="1" applyBorder="1" applyAlignment="1" applyProtection="1">
      <alignment horizontal="right" vertical="center" indent="1"/>
      <protection/>
    </xf>
    <xf numFmtId="0" fontId="65" fillId="33" borderId="33" xfId="0" applyFont="1" applyFill="1" applyBorder="1" applyAlignment="1" applyProtection="1">
      <alignment horizontal="left" indent="1"/>
      <protection locked="0"/>
    </xf>
    <xf numFmtId="0" fontId="65" fillId="33" borderId="34" xfId="0" applyFont="1" applyFill="1" applyBorder="1" applyAlignment="1" applyProtection="1">
      <alignment horizontal="left" indent="1"/>
      <protection locked="0"/>
    </xf>
    <xf numFmtId="49" fontId="65" fillId="33" borderId="0" xfId="0" applyNumberFormat="1" applyFont="1" applyFill="1" applyBorder="1" applyAlignment="1" applyProtection="1">
      <alignment horizontal="left" indent="1"/>
      <protection locked="0"/>
    </xf>
    <xf numFmtId="49" fontId="5" fillId="0" borderId="16" xfId="51" applyNumberFormat="1" applyFont="1" applyFill="1" applyBorder="1" applyAlignment="1" applyProtection="1">
      <alignment horizontal="right" vertical="center" indent="1"/>
      <protection/>
    </xf>
    <xf numFmtId="49" fontId="5" fillId="0" borderId="17" xfId="51" applyNumberFormat="1" applyFont="1" applyFill="1" applyBorder="1" applyAlignment="1" applyProtection="1">
      <alignment horizontal="right" vertical="center" indent="1"/>
      <protection/>
    </xf>
    <xf numFmtId="0" fontId="65" fillId="33" borderId="17" xfId="0" applyFont="1" applyFill="1" applyBorder="1" applyAlignment="1" applyProtection="1">
      <alignment horizontal="left" indent="1"/>
      <protection locked="0"/>
    </xf>
    <xf numFmtId="0" fontId="65" fillId="33" borderId="10" xfId="0" applyFont="1" applyFill="1" applyBorder="1" applyAlignment="1" applyProtection="1">
      <alignment horizontal="left" indent="1"/>
      <protection locked="0"/>
    </xf>
    <xf numFmtId="49" fontId="6" fillId="33" borderId="35" xfId="51" applyNumberFormat="1" applyFont="1" applyFill="1" applyBorder="1" applyAlignment="1" applyProtection="1">
      <alignment horizontal="left" indent="1"/>
      <protection locked="0"/>
    </xf>
    <xf numFmtId="49" fontId="7" fillId="0" borderId="36" xfId="51" applyNumberFormat="1" applyFont="1" applyFill="1" applyBorder="1" applyAlignment="1" applyProtection="1">
      <alignment horizontal="center" vertical="center"/>
      <protection/>
    </xf>
    <xf numFmtId="49" fontId="7" fillId="0" borderId="37" xfId="51" applyNumberFormat="1" applyFont="1" applyFill="1" applyBorder="1" applyAlignment="1" applyProtection="1">
      <alignment horizontal="center" vertical="center"/>
      <protection/>
    </xf>
    <xf numFmtId="49" fontId="7" fillId="0" borderId="38" xfId="51" applyNumberFormat="1" applyFont="1" applyFill="1" applyBorder="1" applyAlignment="1" applyProtection="1">
      <alignment horizontal="center" vertical="center"/>
      <protection/>
    </xf>
    <xf numFmtId="49" fontId="4" fillId="0" borderId="12" xfId="51" applyNumberFormat="1" applyFont="1" applyFill="1" applyBorder="1" applyAlignment="1" applyProtection="1">
      <alignment horizontal="left" vertical="center" indent="1"/>
      <protection/>
    </xf>
    <xf numFmtId="49" fontId="4" fillId="0" borderId="13" xfId="51" applyNumberFormat="1" applyFont="1" applyFill="1" applyBorder="1" applyAlignment="1" applyProtection="1">
      <alignment horizontal="left" vertical="center" indent="1"/>
      <protection/>
    </xf>
    <xf numFmtId="0" fontId="64" fillId="0" borderId="13" xfId="0" applyFont="1" applyFill="1" applyBorder="1" applyAlignment="1" applyProtection="1">
      <alignment horizontal="left"/>
      <protection/>
    </xf>
    <xf numFmtId="0" fontId="82" fillId="0" borderId="16" xfId="0" applyFont="1" applyFill="1" applyBorder="1" applyAlignment="1" applyProtection="1">
      <alignment horizontal="center" vertical="center" wrapText="1"/>
      <protection/>
    </xf>
    <xf numFmtId="0" fontId="82" fillId="0" borderId="17" xfId="0" applyFont="1" applyFill="1" applyBorder="1" applyAlignment="1" applyProtection="1">
      <alignment horizontal="center" vertical="center" wrapText="1"/>
      <protection/>
    </xf>
    <xf numFmtId="0" fontId="82" fillId="0" borderId="10" xfId="0" applyFont="1" applyFill="1" applyBorder="1" applyAlignment="1" applyProtection="1">
      <alignment horizontal="center" vertical="center" wrapText="1"/>
      <protection/>
    </xf>
    <xf numFmtId="0" fontId="83" fillId="0" borderId="12" xfId="0" applyFont="1" applyFill="1" applyBorder="1" applyAlignment="1" applyProtection="1">
      <alignment horizontal="center" vertical="center"/>
      <protection/>
    </xf>
    <xf numFmtId="0" fontId="83" fillId="0" borderId="13" xfId="0" applyFont="1" applyFill="1" applyBorder="1" applyAlignment="1" applyProtection="1">
      <alignment horizontal="center" vertical="center"/>
      <protection/>
    </xf>
    <xf numFmtId="0" fontId="65" fillId="33" borderId="0" xfId="0" applyFont="1" applyFill="1" applyBorder="1" applyAlignment="1" applyProtection="1">
      <alignment horizontal="left" indent="1"/>
      <protection locked="0"/>
    </xf>
    <xf numFmtId="0" fontId="65" fillId="33" borderId="11" xfId="0" applyFont="1" applyFill="1" applyBorder="1" applyAlignment="1" applyProtection="1">
      <alignment horizontal="left" indent="1"/>
      <protection locked="0"/>
    </xf>
    <xf numFmtId="49" fontId="65" fillId="33" borderId="18" xfId="0" applyNumberFormat="1" applyFont="1" applyFill="1" applyBorder="1" applyAlignment="1" applyProtection="1">
      <alignment horizontal="left" indent="1"/>
      <protection locked="0"/>
    </xf>
    <xf numFmtId="0" fontId="83" fillId="0" borderId="25" xfId="0" applyFont="1" applyFill="1" applyBorder="1" applyAlignment="1" applyProtection="1">
      <alignment horizontal="center" vertical="center"/>
      <protection/>
    </xf>
    <xf numFmtId="0" fontId="82" fillId="0" borderId="16" xfId="0" applyFont="1" applyFill="1" applyBorder="1" applyAlignment="1" applyProtection="1">
      <alignment horizontal="center" vertical="center"/>
      <protection/>
    </xf>
    <xf numFmtId="0" fontId="82" fillId="0" borderId="17" xfId="0" applyFont="1" applyFill="1" applyBorder="1" applyAlignment="1" applyProtection="1">
      <alignment horizontal="center" vertical="center"/>
      <protection/>
    </xf>
    <xf numFmtId="0" fontId="82" fillId="0" borderId="10" xfId="0" applyFont="1" applyFill="1" applyBorder="1" applyAlignment="1" applyProtection="1">
      <alignment horizontal="center" vertical="center"/>
      <protection/>
    </xf>
    <xf numFmtId="0" fontId="0" fillId="0" borderId="0" xfId="0" applyFont="1" applyAlignment="1">
      <alignment vertical="top"/>
    </xf>
    <xf numFmtId="49" fontId="52" fillId="0" borderId="0" xfId="0" applyNumberFormat="1" applyFont="1" applyAlignment="1">
      <alignment vertical="top"/>
    </xf>
    <xf numFmtId="49" fontId="0" fillId="0" borderId="0" xfId="0" applyNumberFormat="1" applyFont="1" applyAlignment="1">
      <alignment vertical="top" wrapText="1"/>
    </xf>
    <xf numFmtId="0" fontId="0" fillId="0" borderId="0" xfId="0" applyFont="1" applyAlignment="1">
      <alignment vertical="top" wrapText="1"/>
    </xf>
    <xf numFmtId="49" fontId="52" fillId="0" borderId="0" xfId="0" applyNumberFormat="1" applyFont="1" applyAlignment="1">
      <alignment horizontal="left" vertical="top"/>
    </xf>
    <xf numFmtId="49" fontId="74" fillId="0" borderId="36" xfId="0" applyNumberFormat="1" applyFont="1" applyBorder="1" applyAlignment="1">
      <alignment vertical="top"/>
    </xf>
    <xf numFmtId="49" fontId="74" fillId="0" borderId="37" xfId="0" applyNumberFormat="1" applyFont="1" applyBorder="1" applyAlignment="1">
      <alignment vertical="top"/>
    </xf>
    <xf numFmtId="49" fontId="74" fillId="0" borderId="38" xfId="0" applyNumberFormat="1" applyFont="1" applyBorder="1" applyAlignment="1">
      <alignment vertical="top"/>
    </xf>
    <xf numFmtId="0" fontId="52" fillId="0" borderId="0" xfId="0" applyFont="1" applyAlignment="1">
      <alignment vertical="top"/>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142875</xdr:rowOff>
    </xdr:from>
    <xdr:to>
      <xdr:col>1</xdr:col>
      <xdr:colOff>781050</xdr:colOff>
      <xdr:row>2</xdr:row>
      <xdr:rowOff>352425</xdr:rowOff>
    </xdr:to>
    <xdr:pic>
      <xdr:nvPicPr>
        <xdr:cNvPr id="1" name="Grafik 1"/>
        <xdr:cNvPicPr preferRelativeResize="1">
          <a:picLocks noChangeAspect="1"/>
        </xdr:cNvPicPr>
      </xdr:nvPicPr>
      <xdr:blipFill>
        <a:blip r:embed="rId1"/>
        <a:stretch>
          <a:fillRect/>
        </a:stretch>
      </xdr:blipFill>
      <xdr:spPr>
        <a:xfrm>
          <a:off x="257175" y="247650"/>
          <a:ext cx="6381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47625</xdr:rowOff>
    </xdr:from>
    <xdr:to>
      <xdr:col>1</xdr:col>
      <xdr:colOff>790575</xdr:colOff>
      <xdr:row>2</xdr:row>
      <xdr:rowOff>257175</xdr:rowOff>
    </xdr:to>
    <xdr:pic>
      <xdr:nvPicPr>
        <xdr:cNvPr id="1" name="Logo_TTVWH" descr="Logo-TTVWH.JPG"/>
        <xdr:cNvPicPr preferRelativeResize="1">
          <a:picLocks noChangeAspect="1"/>
        </xdr:cNvPicPr>
      </xdr:nvPicPr>
      <xdr:blipFill>
        <a:blip r:embed="rId1"/>
        <a:stretch>
          <a:fillRect/>
        </a:stretch>
      </xdr:blipFill>
      <xdr:spPr>
        <a:xfrm>
          <a:off x="133350" y="228600"/>
          <a:ext cx="771525" cy="638175"/>
        </a:xfrm>
        <a:prstGeom prst="rect">
          <a:avLst/>
        </a:prstGeom>
        <a:noFill/>
        <a:ln w="9525" cmpd="sng">
          <a:noFill/>
        </a:ln>
      </xdr:spPr>
    </xdr:pic>
    <xdr:clientData/>
  </xdr:twoCellAnchor>
  <xdr:twoCellAnchor editAs="oneCell">
    <xdr:from>
      <xdr:col>1</xdr:col>
      <xdr:colOff>19050</xdr:colOff>
      <xdr:row>5</xdr:row>
      <xdr:rowOff>19050</xdr:rowOff>
    </xdr:from>
    <xdr:to>
      <xdr:col>1</xdr:col>
      <xdr:colOff>676275</xdr:colOff>
      <xdr:row>6</xdr:row>
      <xdr:rowOff>285750</xdr:rowOff>
    </xdr:to>
    <xdr:pic>
      <xdr:nvPicPr>
        <xdr:cNvPr id="2" name="Logo_TTBW" descr="Logo_TTBW_klein.jpg"/>
        <xdr:cNvPicPr preferRelativeResize="1">
          <a:picLocks noChangeAspect="1"/>
        </xdr:cNvPicPr>
      </xdr:nvPicPr>
      <xdr:blipFill>
        <a:blip r:embed="rId2"/>
        <a:stretch>
          <a:fillRect/>
        </a:stretch>
      </xdr:blipFill>
      <xdr:spPr>
        <a:xfrm>
          <a:off x="133350" y="1314450"/>
          <a:ext cx="657225" cy="695325"/>
        </a:xfrm>
        <a:prstGeom prst="rect">
          <a:avLst/>
        </a:prstGeom>
        <a:noFill/>
        <a:ln w="9525" cmpd="sng">
          <a:noFill/>
        </a:ln>
      </xdr:spPr>
    </xdr:pic>
    <xdr:clientData/>
  </xdr:twoCellAnchor>
  <xdr:twoCellAnchor editAs="oneCell">
    <xdr:from>
      <xdr:col>15</xdr:col>
      <xdr:colOff>352425</xdr:colOff>
      <xdr:row>1</xdr:row>
      <xdr:rowOff>47625</xdr:rowOff>
    </xdr:from>
    <xdr:to>
      <xdr:col>18</xdr:col>
      <xdr:colOff>0</xdr:colOff>
      <xdr:row>2</xdr:row>
      <xdr:rowOff>247650</xdr:rowOff>
    </xdr:to>
    <xdr:pic>
      <xdr:nvPicPr>
        <xdr:cNvPr id="3" name="Logo_Butterfly" descr="Logo Butterfly_hoch_klein.jpg"/>
        <xdr:cNvPicPr preferRelativeResize="1">
          <a:picLocks noChangeAspect="1"/>
        </xdr:cNvPicPr>
      </xdr:nvPicPr>
      <xdr:blipFill>
        <a:blip r:embed="rId3"/>
        <a:stretch>
          <a:fillRect/>
        </a:stretch>
      </xdr:blipFill>
      <xdr:spPr>
        <a:xfrm>
          <a:off x="6000750" y="228600"/>
          <a:ext cx="857250" cy="628650"/>
        </a:xfrm>
        <a:prstGeom prst="rect">
          <a:avLst/>
        </a:prstGeom>
        <a:noFill/>
        <a:ln w="9525" cmpd="sng">
          <a:noFill/>
        </a:ln>
      </xdr:spPr>
    </xdr:pic>
    <xdr:clientData/>
  </xdr:twoCellAnchor>
  <xdr:twoCellAnchor editAs="oneCell">
    <xdr:from>
      <xdr:col>15</xdr:col>
      <xdr:colOff>352425</xdr:colOff>
      <xdr:row>5</xdr:row>
      <xdr:rowOff>57150</xdr:rowOff>
    </xdr:from>
    <xdr:to>
      <xdr:col>18</xdr:col>
      <xdr:colOff>0</xdr:colOff>
      <xdr:row>6</xdr:row>
      <xdr:rowOff>257175</xdr:rowOff>
    </xdr:to>
    <xdr:pic>
      <xdr:nvPicPr>
        <xdr:cNvPr id="4" name="Logo_Butterfly" descr="Logo Butterfly_hoch_klein.jpg"/>
        <xdr:cNvPicPr preferRelativeResize="1">
          <a:picLocks noChangeAspect="1"/>
        </xdr:cNvPicPr>
      </xdr:nvPicPr>
      <xdr:blipFill>
        <a:blip r:embed="rId3"/>
        <a:stretch>
          <a:fillRect/>
        </a:stretch>
      </xdr:blipFill>
      <xdr:spPr>
        <a:xfrm>
          <a:off x="6000750" y="1352550"/>
          <a:ext cx="857250" cy="628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dreas%20Breitweg\Documents\1_Tischtennis\TTVWH-Formulare\FO_TTBW-07e%20Abr-Veranst%20v3.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eckblatt St.2013-04-13"/>
      <sheetName val="2 Zusammenstellung"/>
      <sheetName val="3 Auszahlung-Zusammenst"/>
      <sheetName val="4 Honorar+TG, Betreuer"/>
      <sheetName val="5 Fahrgeld + s.A."/>
      <sheetName val="6 Sonstige Kosten"/>
      <sheetName val="7 Turnierleitung+Schiri"/>
      <sheetName val="8 Empfangsblatt Team"/>
      <sheetName val="9 Empfangsblatt TL+Schiri"/>
      <sheetName val="10 Auszahl-Beschein"/>
      <sheetName val="11 Anleitung"/>
      <sheetName val="12 Historie"/>
    </sheetNames>
    <sheetDataSet>
      <sheetData sheetId="3">
        <row r="11">
          <cell r="W11" t="str">
            <v>X</v>
          </cell>
        </row>
        <row r="12">
          <cell r="W12" t="str">
            <v>x</v>
          </cell>
        </row>
        <row r="88">
          <cell r="R88" t="str">
            <v>Delegationsleiter</v>
          </cell>
        </row>
        <row r="89">
          <cell r="R89" t="str">
            <v>Physiotherapeut</v>
          </cell>
        </row>
        <row r="90">
          <cell r="R90" t="str">
            <v>Andere</v>
          </cell>
        </row>
      </sheetData>
      <sheetData sheetId="4">
        <row r="20">
          <cell r="X20" t="str">
            <v>Parkgebühren</v>
          </cell>
        </row>
        <row r="21">
          <cell r="X21" t="str">
            <v>Flugtickets</v>
          </cell>
        </row>
        <row r="22">
          <cell r="X22" t="str">
            <v>Andere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B2:Y88"/>
  <sheetViews>
    <sheetView showGridLines="0" tabSelected="1" zoomScalePageLayoutView="60" workbookViewId="0" topLeftCell="B1">
      <selection activeCell="B60" sqref="B60:K60"/>
    </sheetView>
  </sheetViews>
  <sheetFormatPr defaultColWidth="11.28125" defaultRowHeight="15"/>
  <cols>
    <col min="1" max="1" width="1.7109375" style="1" customWidth="1"/>
    <col min="2" max="2" width="16.7109375" style="1" customWidth="1"/>
    <col min="3" max="3" width="12.7109375" style="1" customWidth="1"/>
    <col min="4" max="4" width="9.7109375" style="1" customWidth="1"/>
    <col min="5" max="5" width="2.7109375" style="1" customWidth="1"/>
    <col min="6" max="6" width="4.7109375" style="162" customWidth="1"/>
    <col min="7" max="7" width="3.7109375" style="162" customWidth="1"/>
    <col min="8" max="8" width="4.7109375" style="162" customWidth="1"/>
    <col min="9" max="9" width="1.7109375" style="162" customWidth="1"/>
    <col min="10" max="10" width="4.7109375" style="162" customWidth="1"/>
    <col min="11" max="11" width="1.7109375" style="162" customWidth="1"/>
    <col min="12" max="12" width="4.7109375" style="162" customWidth="1"/>
    <col min="13" max="13" width="4.7109375" style="1" customWidth="1"/>
    <col min="14" max="14" width="7.7109375" style="1" customWidth="1"/>
    <col min="15" max="15" width="2.7109375" style="1" customWidth="1"/>
    <col min="16" max="16" width="7.7109375" style="1" customWidth="1"/>
    <col min="17" max="17" width="2.7109375" style="1" customWidth="1"/>
    <col min="18" max="18" width="7.7109375" style="1" customWidth="1"/>
    <col min="19" max="19" width="2.7109375" style="1" customWidth="1"/>
    <col min="20" max="20" width="11.7109375" style="3" customWidth="1"/>
    <col min="21" max="21" width="3.7109375" style="1" customWidth="1"/>
    <col min="22" max="22" width="11.7109375" style="4" customWidth="1"/>
    <col min="23" max="23" width="2.7109375" style="1" customWidth="1"/>
    <col min="24" max="16384" width="11.28125" style="1" customWidth="1"/>
  </cols>
  <sheetData>
    <row r="1" ht="8.25" customHeight="1"/>
    <row r="2" spans="2:23" ht="36" customHeight="1">
      <c r="B2" s="283" t="s">
        <v>108</v>
      </c>
      <c r="C2" s="284"/>
      <c r="D2" s="284"/>
      <c r="E2" s="284"/>
      <c r="F2" s="284"/>
      <c r="G2" s="284"/>
      <c r="H2" s="284"/>
      <c r="I2" s="284"/>
      <c r="J2" s="284"/>
      <c r="K2" s="284"/>
      <c r="L2" s="284"/>
      <c r="M2" s="284"/>
      <c r="N2" s="284"/>
      <c r="O2" s="284"/>
      <c r="P2" s="284"/>
      <c r="Q2" s="284"/>
      <c r="R2" s="284"/>
      <c r="S2" s="284"/>
      <c r="T2" s="284"/>
      <c r="U2" s="284"/>
      <c r="V2" s="284"/>
      <c r="W2" s="158"/>
    </row>
    <row r="3" spans="2:23" ht="32.25" customHeight="1">
      <c r="B3" s="280" t="s">
        <v>115</v>
      </c>
      <c r="C3" s="281"/>
      <c r="D3" s="281"/>
      <c r="E3" s="281"/>
      <c r="F3" s="281"/>
      <c r="G3" s="281"/>
      <c r="H3" s="281"/>
      <c r="I3" s="281"/>
      <c r="J3" s="281"/>
      <c r="K3" s="281"/>
      <c r="L3" s="281"/>
      <c r="M3" s="281"/>
      <c r="N3" s="281"/>
      <c r="O3" s="281"/>
      <c r="P3" s="281"/>
      <c r="Q3" s="281"/>
      <c r="R3" s="281"/>
      <c r="S3" s="281"/>
      <c r="T3" s="281"/>
      <c r="U3" s="281"/>
      <c r="V3" s="281"/>
      <c r="W3" s="282"/>
    </row>
    <row r="4" ht="12" customHeight="1"/>
    <row r="5" spans="2:23" ht="24" customHeight="1">
      <c r="B5" s="274" t="s">
        <v>26</v>
      </c>
      <c r="C5" s="275"/>
      <c r="D5" s="275"/>
      <c r="E5" s="275"/>
      <c r="F5" s="275"/>
      <c r="G5" s="275"/>
      <c r="H5" s="275"/>
      <c r="I5" s="275"/>
      <c r="J5" s="275"/>
      <c r="K5" s="275"/>
      <c r="L5" s="275"/>
      <c r="M5" s="276"/>
      <c r="N5" s="277" t="s">
        <v>1</v>
      </c>
      <c r="O5" s="278"/>
      <c r="P5" s="278"/>
      <c r="Q5" s="278"/>
      <c r="R5" s="278"/>
      <c r="S5" s="279"/>
      <c r="T5" s="279"/>
      <c r="U5" s="279"/>
      <c r="V5" s="279"/>
      <c r="W5" s="158"/>
    </row>
    <row r="6" spans="2:23" ht="24" customHeight="1">
      <c r="B6" s="264" t="s">
        <v>2</v>
      </c>
      <c r="C6" s="265"/>
      <c r="D6" s="285"/>
      <c r="E6" s="285"/>
      <c r="F6" s="285"/>
      <c r="G6" s="285"/>
      <c r="H6" s="285"/>
      <c r="I6" s="285"/>
      <c r="J6" s="285"/>
      <c r="K6" s="285"/>
      <c r="L6" s="285"/>
      <c r="M6" s="286"/>
      <c r="N6" s="264" t="s">
        <v>3</v>
      </c>
      <c r="O6" s="265"/>
      <c r="P6" s="265"/>
      <c r="Q6" s="265"/>
      <c r="R6" s="287"/>
      <c r="S6" s="287"/>
      <c r="T6" s="287"/>
      <c r="U6" s="287"/>
      <c r="V6" s="287"/>
      <c r="W6" s="5"/>
    </row>
    <row r="7" spans="2:23" ht="24" customHeight="1">
      <c r="B7" s="264" t="s">
        <v>4</v>
      </c>
      <c r="C7" s="265"/>
      <c r="D7" s="266"/>
      <c r="E7" s="266"/>
      <c r="F7" s="266"/>
      <c r="G7" s="266"/>
      <c r="H7" s="266"/>
      <c r="I7" s="266"/>
      <c r="J7" s="266"/>
      <c r="K7" s="266"/>
      <c r="L7" s="266"/>
      <c r="M7" s="267"/>
      <c r="N7" s="264" t="s">
        <v>95</v>
      </c>
      <c r="O7" s="265"/>
      <c r="P7" s="265"/>
      <c r="Q7" s="265"/>
      <c r="R7" s="268"/>
      <c r="S7" s="268"/>
      <c r="T7" s="268"/>
      <c r="U7" s="268"/>
      <c r="V7" s="268"/>
      <c r="W7" s="5"/>
    </row>
    <row r="8" spans="2:23" ht="24" customHeight="1">
      <c r="B8" s="269" t="s">
        <v>37</v>
      </c>
      <c r="C8" s="270"/>
      <c r="D8" s="271"/>
      <c r="E8" s="271"/>
      <c r="F8" s="271"/>
      <c r="G8" s="271"/>
      <c r="H8" s="271"/>
      <c r="I8" s="271"/>
      <c r="J8" s="271"/>
      <c r="K8" s="271"/>
      <c r="L8" s="271"/>
      <c r="M8" s="272"/>
      <c r="N8" s="269" t="s">
        <v>96</v>
      </c>
      <c r="O8" s="270"/>
      <c r="P8" s="270"/>
      <c r="Q8" s="270"/>
      <c r="R8" s="273"/>
      <c r="S8" s="273"/>
      <c r="T8" s="273"/>
      <c r="U8" s="273"/>
      <c r="V8" s="273"/>
      <c r="W8" s="2"/>
    </row>
    <row r="9" ht="6" customHeight="1"/>
    <row r="10" spans="2:23" ht="30" customHeight="1">
      <c r="B10" s="6" t="s">
        <v>19</v>
      </c>
      <c r="C10" s="157"/>
      <c r="D10" s="259" t="s">
        <v>52</v>
      </c>
      <c r="E10" s="157"/>
      <c r="F10" s="261" t="s">
        <v>51</v>
      </c>
      <c r="G10" s="262"/>
      <c r="H10" s="262"/>
      <c r="I10" s="7"/>
      <c r="J10" s="7"/>
      <c r="K10" s="7"/>
      <c r="L10" s="7"/>
      <c r="M10" s="157"/>
      <c r="N10" s="157"/>
      <c r="O10" s="157"/>
      <c r="P10" s="157"/>
      <c r="Q10" s="157"/>
      <c r="R10" s="157"/>
      <c r="S10" s="157"/>
      <c r="T10" s="8"/>
      <c r="U10" s="157"/>
      <c r="V10" s="9"/>
      <c r="W10" s="158"/>
    </row>
    <row r="11" spans="2:23" ht="15.75" customHeight="1">
      <c r="B11" s="10"/>
      <c r="C11" s="11"/>
      <c r="D11" s="260"/>
      <c r="E11" s="12"/>
      <c r="F11" s="263"/>
      <c r="G11" s="263"/>
      <c r="H11" s="263"/>
      <c r="I11" s="1"/>
      <c r="J11" s="13"/>
      <c r="K11" s="13"/>
      <c r="L11" s="13"/>
      <c r="M11" s="13"/>
      <c r="N11" s="11"/>
      <c r="O11" s="11"/>
      <c r="P11" s="11"/>
      <c r="Q11" s="11"/>
      <c r="R11" s="11"/>
      <c r="S11" s="11"/>
      <c r="T11" s="14"/>
      <c r="U11" s="11"/>
      <c r="V11" s="15"/>
      <c r="W11" s="5"/>
    </row>
    <row r="12" spans="2:23" ht="7.5" customHeight="1">
      <c r="B12" s="10"/>
      <c r="C12" s="11"/>
      <c r="D12" s="11"/>
      <c r="F12" s="160"/>
      <c r="G12" s="16"/>
      <c r="H12" s="16"/>
      <c r="I12" s="1"/>
      <c r="J12" s="160"/>
      <c r="K12" s="160"/>
      <c r="L12" s="160"/>
      <c r="M12" s="11"/>
      <c r="N12" s="11"/>
      <c r="O12" s="11"/>
      <c r="P12" s="11"/>
      <c r="Q12" s="11"/>
      <c r="R12" s="11"/>
      <c r="S12" s="11"/>
      <c r="T12" s="14"/>
      <c r="U12" s="11"/>
      <c r="V12" s="15"/>
      <c r="W12" s="5"/>
    </row>
    <row r="13" spans="2:23" ht="18" customHeight="1">
      <c r="B13" s="255" t="s">
        <v>20</v>
      </c>
      <c r="C13" s="256"/>
      <c r="D13" s="113"/>
      <c r="F13" s="257"/>
      <c r="G13" s="257"/>
      <c r="H13" s="19" t="s">
        <v>18</v>
      </c>
      <c r="I13" s="1"/>
      <c r="J13" s="256" t="s">
        <v>16</v>
      </c>
      <c r="K13" s="256"/>
      <c r="L13" s="256"/>
      <c r="M13" s="256"/>
      <c r="N13" s="258"/>
      <c r="O13" s="258"/>
      <c r="P13" s="258"/>
      <c r="Q13" s="258"/>
      <c r="R13" s="258"/>
      <c r="S13" s="258"/>
      <c r="T13" s="258"/>
      <c r="U13" s="258"/>
      <c r="V13" s="258"/>
      <c r="W13" s="5"/>
    </row>
    <row r="14" spans="2:23" ht="7.5" customHeight="1">
      <c r="B14" s="17"/>
      <c r="C14" s="18"/>
      <c r="D14" s="20"/>
      <c r="F14" s="20"/>
      <c r="G14" s="20"/>
      <c r="H14" s="21"/>
      <c r="I14" s="11"/>
      <c r="J14" s="22"/>
      <c r="K14" s="22"/>
      <c r="L14" s="22"/>
      <c r="M14" s="23"/>
      <c r="N14" s="24"/>
      <c r="O14" s="24"/>
      <c r="P14" s="24"/>
      <c r="Q14" s="25"/>
      <c r="R14" s="25"/>
      <c r="S14" s="25"/>
      <c r="T14" s="25"/>
      <c r="U14" s="25"/>
      <c r="V14" s="25"/>
      <c r="W14" s="5"/>
    </row>
    <row r="15" spans="2:23" ht="18" customHeight="1">
      <c r="B15" s="26"/>
      <c r="C15" s="27"/>
      <c r="D15" s="20"/>
      <c r="F15" s="28"/>
      <c r="G15" s="29" t="s">
        <v>22</v>
      </c>
      <c r="H15" s="19"/>
      <c r="I15" s="1"/>
      <c r="J15" s="18"/>
      <c r="K15" s="18"/>
      <c r="L15" s="18"/>
      <c r="M15" s="18"/>
      <c r="N15" s="150"/>
      <c r="O15" s="150"/>
      <c r="P15" s="150"/>
      <c r="Q15" s="150"/>
      <c r="R15" s="150"/>
      <c r="S15" s="150"/>
      <c r="T15" s="150"/>
      <c r="U15" s="150"/>
      <c r="V15" s="150"/>
      <c r="W15" s="5"/>
    </row>
    <row r="16" spans="2:23" ht="7.5" customHeight="1">
      <c r="B16" s="26"/>
      <c r="C16" s="27"/>
      <c r="D16" s="20"/>
      <c r="F16" s="30"/>
      <c r="G16" s="30"/>
      <c r="H16" s="19"/>
      <c r="I16" s="160"/>
      <c r="J16" s="27"/>
      <c r="K16" s="27"/>
      <c r="L16" s="27"/>
      <c r="M16" s="27"/>
      <c r="N16" s="31"/>
      <c r="O16" s="31"/>
      <c r="P16" s="31"/>
      <c r="Q16" s="159"/>
      <c r="R16" s="159"/>
      <c r="S16" s="159"/>
      <c r="T16" s="159"/>
      <c r="U16" s="159"/>
      <c r="V16" s="159"/>
      <c r="W16" s="5"/>
    </row>
    <row r="17" spans="2:23" ht="18" customHeight="1">
      <c r="B17" s="255" t="s">
        <v>21</v>
      </c>
      <c r="C17" s="256"/>
      <c r="D17" s="113"/>
      <c r="F17" s="257"/>
      <c r="G17" s="257"/>
      <c r="H17" s="19" t="s">
        <v>18</v>
      </c>
      <c r="I17" s="32"/>
      <c r="J17" s="256" t="s">
        <v>17</v>
      </c>
      <c r="K17" s="256"/>
      <c r="L17" s="256"/>
      <c r="M17" s="256"/>
      <c r="N17" s="258"/>
      <c r="O17" s="258"/>
      <c r="P17" s="258"/>
      <c r="Q17" s="258"/>
      <c r="R17" s="258"/>
      <c r="S17" s="258"/>
      <c r="T17" s="258"/>
      <c r="U17" s="258"/>
      <c r="V17" s="258"/>
      <c r="W17" s="5"/>
    </row>
    <row r="18" spans="2:23" ht="19.5" customHeight="1">
      <c r="B18" s="26"/>
      <c r="C18" s="27"/>
      <c r="D18" s="11"/>
      <c r="F18" s="160"/>
      <c r="G18" s="160"/>
      <c r="H18" s="33"/>
      <c r="I18" s="160"/>
      <c r="J18" s="160"/>
      <c r="K18" s="160"/>
      <c r="L18" s="160"/>
      <c r="M18" s="11"/>
      <c r="N18" s="11"/>
      <c r="O18" s="11"/>
      <c r="P18" s="159"/>
      <c r="Q18" s="159"/>
      <c r="R18" s="159"/>
      <c r="S18" s="159"/>
      <c r="T18" s="34"/>
      <c r="U18" s="159"/>
      <c r="V18" s="35"/>
      <c r="W18" s="5"/>
    </row>
    <row r="19" spans="2:23" ht="18" customHeight="1">
      <c r="B19" s="255" t="s">
        <v>23</v>
      </c>
      <c r="C19" s="256"/>
      <c r="D19" s="29"/>
      <c r="E19" s="249"/>
      <c r="F19" s="249"/>
      <c r="G19" s="249"/>
      <c r="H19" s="249"/>
      <c r="I19" s="249"/>
      <c r="J19" s="249"/>
      <c r="K19" s="249"/>
      <c r="L19" s="249"/>
      <c r="M19" s="249"/>
      <c r="N19" s="249"/>
      <c r="O19" s="249"/>
      <c r="P19" s="249"/>
      <c r="Q19" s="249"/>
      <c r="R19" s="249"/>
      <c r="S19" s="249"/>
      <c r="T19" s="249"/>
      <c r="U19" s="249"/>
      <c r="V19" s="249"/>
      <c r="W19" s="5"/>
    </row>
    <row r="20" spans="2:23" ht="7.5" customHeight="1">
      <c r="B20" s="10"/>
      <c r="C20" s="11"/>
      <c r="D20" s="11"/>
      <c r="E20" s="248"/>
      <c r="F20" s="248"/>
      <c r="G20" s="248"/>
      <c r="H20" s="248"/>
      <c r="I20" s="248"/>
      <c r="J20" s="248"/>
      <c r="K20" s="248"/>
      <c r="L20" s="248"/>
      <c r="M20" s="248"/>
      <c r="N20" s="248"/>
      <c r="O20" s="248"/>
      <c r="P20" s="248"/>
      <c r="Q20" s="248"/>
      <c r="R20" s="248"/>
      <c r="S20" s="248"/>
      <c r="T20" s="248"/>
      <c r="U20" s="248"/>
      <c r="V20" s="248"/>
      <c r="W20" s="5"/>
    </row>
    <row r="21" spans="2:23" ht="18" customHeight="1">
      <c r="B21" s="10"/>
      <c r="C21" s="11"/>
      <c r="D21" s="11"/>
      <c r="E21" s="249"/>
      <c r="F21" s="249"/>
      <c r="G21" s="249"/>
      <c r="H21" s="249"/>
      <c r="I21" s="249"/>
      <c r="J21" s="249"/>
      <c r="K21" s="249"/>
      <c r="L21" s="249"/>
      <c r="M21" s="249"/>
      <c r="N21" s="249"/>
      <c r="O21" s="249"/>
      <c r="P21" s="249"/>
      <c r="Q21" s="249"/>
      <c r="R21" s="249"/>
      <c r="S21" s="249"/>
      <c r="T21" s="249"/>
      <c r="U21" s="249"/>
      <c r="V21" s="249"/>
      <c r="W21" s="5"/>
    </row>
    <row r="22" spans="2:24" ht="12" customHeight="1">
      <c r="B22" s="36"/>
      <c r="C22" s="37"/>
      <c r="D22" s="37"/>
      <c r="E22" s="37"/>
      <c r="F22" s="38"/>
      <c r="G22" s="38"/>
      <c r="H22" s="38"/>
      <c r="I22" s="38"/>
      <c r="J22" s="38"/>
      <c r="K22" s="38"/>
      <c r="L22" s="38"/>
      <c r="M22" s="37"/>
      <c r="N22" s="37"/>
      <c r="O22" s="37"/>
      <c r="P22" s="37"/>
      <c r="Q22" s="37"/>
      <c r="R22" s="37"/>
      <c r="S22" s="37"/>
      <c r="T22" s="39"/>
      <c r="U22" s="37"/>
      <c r="V22" s="40"/>
      <c r="W22" s="2"/>
      <c r="X22" s="11"/>
    </row>
    <row r="23" spans="2:23" ht="30" customHeight="1">
      <c r="B23" s="250" t="s">
        <v>24</v>
      </c>
      <c r="C23" s="251"/>
      <c r="D23" s="251"/>
      <c r="E23" s="157"/>
      <c r="F23" s="7"/>
      <c r="G23" s="7"/>
      <c r="H23" s="7"/>
      <c r="I23" s="7"/>
      <c r="J23" s="7"/>
      <c r="K23" s="7"/>
      <c r="L23" s="7"/>
      <c r="M23" s="157"/>
      <c r="N23" s="157"/>
      <c r="O23" s="157"/>
      <c r="P23" s="157"/>
      <c r="Q23" s="157"/>
      <c r="R23" s="157"/>
      <c r="S23" s="157"/>
      <c r="T23" s="14"/>
      <c r="U23" s="157"/>
      <c r="V23" s="41"/>
      <c r="W23" s="158"/>
    </row>
    <row r="24" spans="2:23" ht="15.75" customHeight="1">
      <c r="B24" s="42"/>
      <c r="C24" s="43"/>
      <c r="D24" s="43"/>
      <c r="E24" s="11"/>
      <c r="F24" s="160"/>
      <c r="G24" s="160"/>
      <c r="H24" s="160"/>
      <c r="I24" s="160"/>
      <c r="J24" s="160"/>
      <c r="K24" s="160"/>
      <c r="L24" s="160"/>
      <c r="M24" s="11"/>
      <c r="N24" s="11"/>
      <c r="O24" s="11"/>
      <c r="P24" s="11"/>
      <c r="Q24" s="11"/>
      <c r="R24" s="11"/>
      <c r="S24" s="11"/>
      <c r="T24" s="14"/>
      <c r="U24" s="11"/>
      <c r="V24" s="44" t="s">
        <v>6</v>
      </c>
      <c r="W24" s="5"/>
    </row>
    <row r="25" spans="2:23" ht="7.5" customHeight="1">
      <c r="B25" s="42"/>
      <c r="C25" s="43"/>
      <c r="D25" s="43"/>
      <c r="E25" s="11"/>
      <c r="F25" s="160"/>
      <c r="G25" s="160"/>
      <c r="H25" s="160"/>
      <c r="I25" s="160"/>
      <c r="J25" s="160"/>
      <c r="K25" s="160"/>
      <c r="L25" s="160"/>
      <c r="M25" s="11"/>
      <c r="N25" s="11"/>
      <c r="O25" s="11"/>
      <c r="P25" s="11"/>
      <c r="Q25" s="11"/>
      <c r="R25" s="11"/>
      <c r="S25" s="11"/>
      <c r="T25" s="45"/>
      <c r="U25" s="11"/>
      <c r="V25" s="41"/>
      <c r="W25" s="5"/>
    </row>
    <row r="26" spans="2:23" s="52" customFormat="1" ht="18" customHeight="1">
      <c r="B26" s="253" t="s">
        <v>55</v>
      </c>
      <c r="C26" s="254"/>
      <c r="D26" s="119">
        <v>0.5</v>
      </c>
      <c r="E26" s="224"/>
      <c r="F26" s="224"/>
      <c r="G26" s="224"/>
      <c r="H26" s="224"/>
      <c r="I26" s="224"/>
      <c r="J26" s="224"/>
      <c r="K26" s="224"/>
      <c r="L26" s="224"/>
      <c r="M26" s="224"/>
      <c r="N26" s="224"/>
      <c r="O26" s="46"/>
      <c r="P26" s="252"/>
      <c r="Q26" s="252"/>
      <c r="R26" s="47" t="s">
        <v>13</v>
      </c>
      <c r="S26" s="46"/>
      <c r="T26" s="48">
        <f>IF(P26&gt;0,P26*D26,"")</f>
      </c>
      <c r="U26" s="49" t="s">
        <v>50</v>
      </c>
      <c r="V26" s="50"/>
      <c r="W26" s="51"/>
    </row>
    <row r="27" spans="2:23" s="52" customFormat="1" ht="19.5" customHeight="1">
      <c r="B27" s="53"/>
      <c r="C27" s="54"/>
      <c r="D27" s="54"/>
      <c r="E27" s="151"/>
      <c r="F27" s="56"/>
      <c r="G27" s="56"/>
      <c r="H27" s="56"/>
      <c r="I27" s="56"/>
      <c r="J27" s="56"/>
      <c r="K27" s="56"/>
      <c r="L27" s="56"/>
      <c r="M27" s="55"/>
      <c r="N27" s="55"/>
      <c r="O27" s="55"/>
      <c r="P27" s="55"/>
      <c r="Q27" s="55"/>
      <c r="R27" s="55"/>
      <c r="S27" s="55"/>
      <c r="T27" s="57"/>
      <c r="U27" s="55"/>
      <c r="V27" s="58"/>
      <c r="W27" s="51"/>
    </row>
    <row r="28" spans="2:23" s="52" customFormat="1" ht="18" customHeight="1">
      <c r="B28" s="222" t="s">
        <v>42</v>
      </c>
      <c r="C28" s="223"/>
      <c r="D28" s="223"/>
      <c r="E28" s="224"/>
      <c r="F28" s="224"/>
      <c r="G28" s="224"/>
      <c r="H28" s="224"/>
      <c r="I28" s="224"/>
      <c r="J28" s="224"/>
      <c r="K28" s="224"/>
      <c r="L28" s="224"/>
      <c r="M28" s="224"/>
      <c r="N28" s="224"/>
      <c r="O28" s="224"/>
      <c r="P28" s="225" t="s">
        <v>35</v>
      </c>
      <c r="Q28" s="225"/>
      <c r="R28" s="115"/>
      <c r="S28" s="46"/>
      <c r="T28" s="114"/>
      <c r="U28" s="49" t="s">
        <v>50</v>
      </c>
      <c r="V28" s="50"/>
      <c r="W28" s="51"/>
    </row>
    <row r="29" spans="2:23" s="52" customFormat="1" ht="19.5" customHeight="1">
      <c r="B29" s="59"/>
      <c r="C29" s="60"/>
      <c r="D29" s="60"/>
      <c r="E29" s="46"/>
      <c r="F29" s="156"/>
      <c r="G29" s="156"/>
      <c r="H29" s="156"/>
      <c r="I29" s="156"/>
      <c r="J29" s="156"/>
      <c r="K29" s="156"/>
      <c r="L29" s="156"/>
      <c r="M29" s="46"/>
      <c r="N29" s="46"/>
      <c r="O29" s="46"/>
      <c r="P29" s="46"/>
      <c r="Q29" s="46"/>
      <c r="R29" s="46"/>
      <c r="S29" s="46"/>
      <c r="T29" s="57"/>
      <c r="U29" s="55"/>
      <c r="V29" s="58"/>
      <c r="W29" s="51"/>
    </row>
    <row r="30" spans="2:23" s="63" customFormat="1" ht="15.75" customHeight="1">
      <c r="B30" s="194" t="s">
        <v>27</v>
      </c>
      <c r="C30" s="195"/>
      <c r="D30" s="195"/>
      <c r="E30" s="46"/>
      <c r="F30" s="246" t="s">
        <v>11</v>
      </c>
      <c r="G30" s="156"/>
      <c r="H30" s="247" t="s">
        <v>32</v>
      </c>
      <c r="I30" s="247"/>
      <c r="J30" s="247"/>
      <c r="K30" s="247"/>
      <c r="L30" s="247"/>
      <c r="M30" s="46"/>
      <c r="N30" s="46"/>
      <c r="O30" s="46"/>
      <c r="P30" s="46"/>
      <c r="Q30" s="46"/>
      <c r="R30" s="46"/>
      <c r="S30" s="46"/>
      <c r="T30" s="57"/>
      <c r="U30" s="46"/>
      <c r="V30" s="61"/>
      <c r="W30" s="62"/>
    </row>
    <row r="31" spans="2:23" s="63" customFormat="1" ht="66">
      <c r="B31" s="64"/>
      <c r="C31" s="46"/>
      <c r="D31" s="46"/>
      <c r="E31" s="46"/>
      <c r="F31" s="246"/>
      <c r="G31" s="65"/>
      <c r="H31" s="155" t="s">
        <v>29</v>
      </c>
      <c r="I31" s="155"/>
      <c r="J31" s="155" t="s">
        <v>30</v>
      </c>
      <c r="K31" s="155"/>
      <c r="L31" s="155" t="s">
        <v>31</v>
      </c>
      <c r="M31" s="46"/>
      <c r="N31" s="242" t="s">
        <v>33</v>
      </c>
      <c r="O31" s="246"/>
      <c r="P31" s="242" t="s">
        <v>28</v>
      </c>
      <c r="Q31" s="246"/>
      <c r="R31" s="242" t="s">
        <v>34</v>
      </c>
      <c r="S31" s="46"/>
      <c r="T31" s="57"/>
      <c r="U31" s="46"/>
      <c r="V31" s="61"/>
      <c r="W31" s="62"/>
    </row>
    <row r="32" spans="2:23" s="72" customFormat="1" ht="15.75" customHeight="1">
      <c r="B32" s="66" t="str">
        <f>IF(OR(D13="",D17=""),"Datum fehlt !",IF(C76&lt;1,"Datum falsch !",IF(C76&gt;5,"Tage &gt;5","")))</f>
        <v>Datum fehlt !</v>
      </c>
      <c r="C32" s="67" t="s">
        <v>54</v>
      </c>
      <c r="D32" s="67" t="s">
        <v>12</v>
      </c>
      <c r="E32" s="244" t="s">
        <v>103</v>
      </c>
      <c r="F32" s="244"/>
      <c r="G32" s="244"/>
      <c r="H32" s="244"/>
      <c r="I32" s="244"/>
      <c r="J32" s="244"/>
      <c r="K32" s="244"/>
      <c r="L32" s="244"/>
      <c r="M32" s="244"/>
      <c r="N32" s="243"/>
      <c r="O32" s="243"/>
      <c r="P32" s="243"/>
      <c r="Q32" s="243"/>
      <c r="R32" s="243"/>
      <c r="S32" s="68"/>
      <c r="T32" s="69"/>
      <c r="U32" s="68"/>
      <c r="V32" s="70"/>
      <c r="W32" s="71"/>
    </row>
    <row r="33" spans="2:23" s="52" customFormat="1" ht="7.5" customHeight="1">
      <c r="B33" s="53"/>
      <c r="C33" s="55"/>
      <c r="D33" s="55"/>
      <c r="E33" s="55"/>
      <c r="F33" s="56"/>
      <c r="G33" s="56"/>
      <c r="H33" s="56"/>
      <c r="I33" s="56"/>
      <c r="J33" s="56"/>
      <c r="K33" s="56"/>
      <c r="L33" s="56"/>
      <c r="M33" s="55"/>
      <c r="N33" s="55"/>
      <c r="O33" s="55"/>
      <c r="P33" s="55"/>
      <c r="Q33" s="55"/>
      <c r="R33" s="55"/>
      <c r="S33" s="55"/>
      <c r="T33" s="57"/>
      <c r="U33" s="55"/>
      <c r="V33" s="58"/>
      <c r="W33" s="51"/>
    </row>
    <row r="34" spans="2:23" s="52" customFormat="1" ht="15.75">
      <c r="B34" s="66" t="str">
        <f>IF(OR(F13="",F17=""),"Zeit fehlt !",IF(AND(D77&lt;0,C76&lt;2),"Zeit falsch !",""))</f>
        <v>Zeit fehlt !</v>
      </c>
      <c r="C34" s="56"/>
      <c r="D34" s="165"/>
      <c r="E34" s="55"/>
      <c r="F34" s="116"/>
      <c r="G34" s="56"/>
      <c r="H34" s="116"/>
      <c r="I34" s="56"/>
      <c r="J34" s="116"/>
      <c r="K34" s="56"/>
      <c r="L34" s="116"/>
      <c r="M34" s="55"/>
      <c r="N34" s="74">
        <f>IF(AND($C$76&gt;0,$C$76&lt;6,F34="X"),IF($C$76&gt;1,IF(O$78=2,$J$80,IF(O$78=3,$J$81,IF(O$78=4,$J$82,0))),IF(C$78=2,$J$80,IF(C$78=3,$J$81,IF(C$78=4,$J$82,0)))),0)</f>
        <v>0</v>
      </c>
      <c r="O34" s="74"/>
      <c r="P34" s="74">
        <f>IF(AND($B$32="",$B$34="",$C$76&gt;0),((H34="x")*$F$69)+((J34="x")*$F$70)+((L34="x")*$F$71),0)</f>
        <v>0</v>
      </c>
      <c r="Q34" s="74"/>
      <c r="R34" s="74">
        <f>IF(P34&gt;N34,0,N34-P34)</f>
        <v>0</v>
      </c>
      <c r="S34" s="55"/>
      <c r="T34" s="57"/>
      <c r="U34" s="55"/>
      <c r="V34" s="58"/>
      <c r="W34" s="51"/>
    </row>
    <row r="35" spans="2:23" s="52" customFormat="1" ht="7.5" customHeight="1">
      <c r="B35" s="75"/>
      <c r="C35" s="56"/>
      <c r="D35" s="73"/>
      <c r="E35" s="55"/>
      <c r="F35" s="56"/>
      <c r="G35" s="56"/>
      <c r="H35" s="56"/>
      <c r="I35" s="56"/>
      <c r="J35" s="56"/>
      <c r="K35" s="56"/>
      <c r="L35" s="56"/>
      <c r="M35" s="55"/>
      <c r="N35" s="74"/>
      <c r="O35" s="74"/>
      <c r="P35" s="74"/>
      <c r="Q35" s="74"/>
      <c r="R35" s="74"/>
      <c r="S35" s="55"/>
      <c r="T35" s="57"/>
      <c r="U35" s="55"/>
      <c r="V35" s="58"/>
      <c r="W35" s="51"/>
    </row>
    <row r="36" spans="2:23" s="52" customFormat="1" ht="15.75">
      <c r="B36" s="75"/>
      <c r="C36" s="73">
        <f>IF($C$76&gt;1,"2. Tag","")</f>
      </c>
      <c r="D36" s="165">
        <f>IF($C$76&gt;1,$D$13+1,"")</f>
      </c>
      <c r="E36" s="55"/>
      <c r="F36" s="116"/>
      <c r="G36" s="56"/>
      <c r="H36" s="116"/>
      <c r="I36" s="56"/>
      <c r="J36" s="116"/>
      <c r="K36" s="56"/>
      <c r="L36" s="116"/>
      <c r="M36" s="55"/>
      <c r="N36" s="74">
        <f>IF(AND($C$76&gt;1,$C$76&lt;6,F36="X"),IF($C$76=2,IF(V$78=2,$J$80,IF(V$78=3,$J$81,IF(V$78=4,$J$82,0))),$G$64),0)</f>
        <v>0</v>
      </c>
      <c r="O36" s="74"/>
      <c r="P36" s="74">
        <f>IF(AND($B$32="",$B$34="",$C$76&gt;1),((H36="x")*$F$69)+((J36="x")*$F$70)+((L36="x")*$F$71),0)</f>
        <v>0</v>
      </c>
      <c r="Q36" s="74"/>
      <c r="R36" s="74">
        <f>IF(P36&gt;N36,0,N36-P36)</f>
        <v>0</v>
      </c>
      <c r="S36" s="55"/>
      <c r="T36" s="57"/>
      <c r="U36" s="55"/>
      <c r="V36" s="58"/>
      <c r="W36" s="51"/>
    </row>
    <row r="37" spans="2:23" s="52" customFormat="1" ht="7.5" customHeight="1">
      <c r="B37" s="75"/>
      <c r="C37" s="56"/>
      <c r="D37" s="73"/>
      <c r="E37" s="55"/>
      <c r="F37" s="56"/>
      <c r="G37" s="56"/>
      <c r="H37" s="56"/>
      <c r="I37" s="56"/>
      <c r="J37" s="56"/>
      <c r="K37" s="56"/>
      <c r="L37" s="56"/>
      <c r="M37" s="55"/>
      <c r="N37" s="74"/>
      <c r="O37" s="74"/>
      <c r="P37" s="74"/>
      <c r="Q37" s="74"/>
      <c r="R37" s="74"/>
      <c r="S37" s="55"/>
      <c r="T37" s="57"/>
      <c r="U37" s="55"/>
      <c r="V37" s="58"/>
      <c r="W37" s="51"/>
    </row>
    <row r="38" spans="2:23" s="52" customFormat="1" ht="15.75">
      <c r="B38" s="75"/>
      <c r="C38" s="73">
        <f>IF($C$76&gt;2,"3. Tag","")</f>
      </c>
      <c r="D38" s="165">
        <f>IF($C$76&gt;2,$D$13+2,"")</f>
      </c>
      <c r="E38" s="55"/>
      <c r="F38" s="116"/>
      <c r="G38" s="56"/>
      <c r="H38" s="116"/>
      <c r="I38" s="56"/>
      <c r="J38" s="116"/>
      <c r="K38" s="56"/>
      <c r="L38" s="116"/>
      <c r="M38" s="55"/>
      <c r="N38" s="74">
        <f>IF(AND($C$76&gt;2,$C$76&lt;6,F38="X"),IF($C$76=3,IF(V$78=2,$J$80,IF(V$78=3,$J$81,IF(V$78=4,$J$82,0))),$G$64),0)</f>
        <v>0</v>
      </c>
      <c r="O38" s="74"/>
      <c r="P38" s="74">
        <f>IF(AND($B$32="",$B$34="",$C$76&gt;2),((H38="x")*$F$69)+((J38="x")*$F$70)+((L38="x")*$F$71),0)</f>
        <v>0</v>
      </c>
      <c r="Q38" s="74"/>
      <c r="R38" s="74">
        <f>IF(P38&gt;N38,0,N38-P38)</f>
        <v>0</v>
      </c>
      <c r="S38" s="55"/>
      <c r="T38" s="57"/>
      <c r="U38" s="55"/>
      <c r="V38" s="58"/>
      <c r="W38" s="51"/>
    </row>
    <row r="39" spans="2:23" s="52" customFormat="1" ht="7.5" customHeight="1">
      <c r="B39" s="75"/>
      <c r="C39" s="56"/>
      <c r="D39" s="73"/>
      <c r="E39" s="55"/>
      <c r="F39" s="56"/>
      <c r="G39" s="56"/>
      <c r="H39" s="56"/>
      <c r="I39" s="56"/>
      <c r="J39" s="56"/>
      <c r="K39" s="56"/>
      <c r="L39" s="56"/>
      <c r="M39" s="55"/>
      <c r="N39" s="74"/>
      <c r="O39" s="74"/>
      <c r="P39" s="74"/>
      <c r="Q39" s="74"/>
      <c r="R39" s="74"/>
      <c r="S39" s="55"/>
      <c r="T39" s="57"/>
      <c r="U39" s="55"/>
      <c r="V39" s="58"/>
      <c r="W39" s="51"/>
    </row>
    <row r="40" spans="2:23" s="52" customFormat="1" ht="15.75">
      <c r="B40" s="75"/>
      <c r="C40" s="73">
        <f>IF($C$76&gt;3,"4. Tag","")</f>
      </c>
      <c r="D40" s="165">
        <f>IF($C$76&gt;3,$D$13+3,"")</f>
      </c>
      <c r="E40" s="55"/>
      <c r="F40" s="116"/>
      <c r="G40" s="56"/>
      <c r="H40" s="116"/>
      <c r="I40" s="56"/>
      <c r="J40" s="116"/>
      <c r="K40" s="56"/>
      <c r="L40" s="116"/>
      <c r="M40" s="55"/>
      <c r="N40" s="74">
        <f>IF(AND($C$76&gt;3,$C$76&lt;6,F40="X"),IF($C$76=4,IF(V$78=2,$J$80,IF(V$78=3,$J$81,IF(V$78=4,$J$82,0))),$G$64),0)</f>
        <v>0</v>
      </c>
      <c r="O40" s="74"/>
      <c r="P40" s="74">
        <f>IF(AND($B$32="",$B$34="",$C$76&gt;3),((H40="x")*$F$69)+((J40="x")*$F$70)+((L40="x")*$F$71),0)</f>
        <v>0</v>
      </c>
      <c r="Q40" s="74"/>
      <c r="R40" s="74">
        <f>IF(P40&gt;N40,0,N40-P40)</f>
        <v>0</v>
      </c>
      <c r="S40" s="55"/>
      <c r="T40" s="57"/>
      <c r="U40" s="55"/>
      <c r="V40" s="58"/>
      <c r="W40" s="51"/>
    </row>
    <row r="41" spans="2:23" s="52" customFormat="1" ht="7.5" customHeight="1">
      <c r="B41" s="75"/>
      <c r="C41" s="56"/>
      <c r="D41" s="73"/>
      <c r="E41" s="55"/>
      <c r="F41" s="56"/>
      <c r="G41" s="56"/>
      <c r="H41" s="56"/>
      <c r="I41" s="56"/>
      <c r="J41" s="56"/>
      <c r="K41" s="56"/>
      <c r="L41" s="56"/>
      <c r="M41" s="55"/>
      <c r="N41" s="74"/>
      <c r="O41" s="74"/>
      <c r="P41" s="74"/>
      <c r="Q41" s="74"/>
      <c r="R41" s="74"/>
      <c r="S41" s="55"/>
      <c r="T41" s="57"/>
      <c r="U41" s="55"/>
      <c r="V41" s="58"/>
      <c r="W41" s="51"/>
    </row>
    <row r="42" spans="2:23" s="52" customFormat="1" ht="15.75">
      <c r="B42" s="75"/>
      <c r="C42" s="73">
        <f>IF($C$76&gt;4,"5. Tag","")</f>
      </c>
      <c r="D42" s="165">
        <f>IF($C$76&gt;4,$D$13+4,"")</f>
      </c>
      <c r="E42" s="55"/>
      <c r="F42" s="116"/>
      <c r="G42" s="56"/>
      <c r="H42" s="116"/>
      <c r="I42" s="56"/>
      <c r="J42" s="116"/>
      <c r="K42" s="56"/>
      <c r="L42" s="116"/>
      <c r="M42" s="55"/>
      <c r="N42" s="74">
        <f>IF(AND($C$76&gt;4,$C$76&lt;6,F42="X"),IF($C$76=5,IF(V$78=2,$J$80,IF(V$78=3,$J$81,IF(V$78=4,$J$82,0))),$G$64),0)</f>
        <v>0</v>
      </c>
      <c r="O42" s="74"/>
      <c r="P42" s="74">
        <f>IF(AND($B$32="",$B$34="",$C$76&gt;4),((H42="x")*$F$69)+((J42="x")*$F$70)+((L42="x")*$F$71),0)</f>
        <v>0</v>
      </c>
      <c r="Q42" s="74"/>
      <c r="R42" s="74">
        <f>IF(P42&gt;N42,0,N42-P42)</f>
        <v>0</v>
      </c>
      <c r="S42" s="55"/>
      <c r="T42" s="57"/>
      <c r="U42" s="55"/>
      <c r="V42" s="58"/>
      <c r="W42" s="51"/>
    </row>
    <row r="43" spans="2:23" s="52" customFormat="1" ht="7.5" customHeight="1" thickBot="1">
      <c r="B43" s="75"/>
      <c r="C43" s="76"/>
      <c r="D43" s="76"/>
      <c r="E43" s="76"/>
      <c r="F43" s="77"/>
      <c r="G43" s="77"/>
      <c r="H43" s="77"/>
      <c r="I43" s="77"/>
      <c r="J43" s="77"/>
      <c r="K43" s="77"/>
      <c r="L43" s="77"/>
      <c r="M43" s="76"/>
      <c r="N43" s="78"/>
      <c r="O43" s="78"/>
      <c r="P43" s="78"/>
      <c r="Q43" s="78"/>
      <c r="R43" s="78"/>
      <c r="S43" s="55"/>
      <c r="T43" s="57"/>
      <c r="U43" s="55"/>
      <c r="V43" s="58"/>
      <c r="W43" s="51"/>
    </row>
    <row r="44" spans="2:23" s="52" customFormat="1" ht="7.5" customHeight="1" thickTop="1">
      <c r="B44" s="75"/>
      <c r="C44" s="55"/>
      <c r="D44" s="55"/>
      <c r="E44" s="55"/>
      <c r="F44" s="56"/>
      <c r="G44" s="56"/>
      <c r="H44" s="56"/>
      <c r="I44" s="56"/>
      <c r="J44" s="56"/>
      <c r="K44" s="56"/>
      <c r="L44" s="56"/>
      <c r="M44" s="55"/>
      <c r="N44" s="74"/>
      <c r="O44" s="74"/>
      <c r="P44" s="74"/>
      <c r="Q44" s="74"/>
      <c r="R44" s="74"/>
      <c r="S44" s="55"/>
      <c r="T44" s="57"/>
      <c r="U44" s="55"/>
      <c r="V44" s="58"/>
      <c r="W44" s="51"/>
    </row>
    <row r="45" spans="2:23" s="52" customFormat="1" ht="18" customHeight="1">
      <c r="B45" s="75"/>
      <c r="C45" s="55"/>
      <c r="D45" s="55"/>
      <c r="E45" s="55"/>
      <c r="F45" s="245" t="s">
        <v>5</v>
      </c>
      <c r="G45" s="245"/>
      <c r="H45" s="245"/>
      <c r="I45" s="245"/>
      <c r="J45" s="245"/>
      <c r="K45" s="245"/>
      <c r="L45" s="245"/>
      <c r="M45" s="55"/>
      <c r="N45" s="74">
        <f>SUM(N34,N36,N38,N40,N42)</f>
        <v>0</v>
      </c>
      <c r="O45" s="74"/>
      <c r="P45" s="74">
        <f>SUM(P34,P36,P38,P40,P42)</f>
        <v>0</v>
      </c>
      <c r="Q45" s="74"/>
      <c r="R45" s="74">
        <f>SUM(R34,R36,R38,R40,R42)</f>
        <v>0</v>
      </c>
      <c r="S45" s="55"/>
      <c r="T45" s="57">
        <f>IF(R45&gt;0,R45,"")</f>
      </c>
      <c r="U45" s="49" t="s">
        <v>50</v>
      </c>
      <c r="V45" s="50"/>
      <c r="W45" s="51"/>
    </row>
    <row r="46" spans="2:23" s="52" customFormat="1" ht="18" customHeight="1">
      <c r="B46" s="75"/>
      <c r="C46" s="55"/>
      <c r="D46" s="55"/>
      <c r="E46" s="55"/>
      <c r="F46" s="56"/>
      <c r="G46" s="56"/>
      <c r="H46" s="56"/>
      <c r="I46" s="56"/>
      <c r="J46" s="56"/>
      <c r="K46" s="56"/>
      <c r="L46" s="56"/>
      <c r="M46" s="55"/>
      <c r="N46" s="55"/>
      <c r="O46" s="55"/>
      <c r="P46" s="55"/>
      <c r="Q46" s="55"/>
      <c r="R46" s="55"/>
      <c r="S46" s="55"/>
      <c r="T46" s="79"/>
      <c r="U46" s="55"/>
      <c r="V46" s="58"/>
      <c r="W46" s="51"/>
    </row>
    <row r="47" spans="2:23" s="52" customFormat="1" ht="18" customHeight="1">
      <c r="B47" s="222" t="s">
        <v>41</v>
      </c>
      <c r="C47" s="223"/>
      <c r="D47" s="223"/>
      <c r="E47" s="224"/>
      <c r="F47" s="224"/>
      <c r="G47" s="224"/>
      <c r="H47" s="224"/>
      <c r="I47" s="224"/>
      <c r="J47" s="224"/>
      <c r="K47" s="224"/>
      <c r="L47" s="224"/>
      <c r="M47" s="224"/>
      <c r="N47" s="224"/>
      <c r="O47" s="224"/>
      <c r="P47" s="225" t="s">
        <v>35</v>
      </c>
      <c r="Q47" s="225"/>
      <c r="R47" s="115"/>
      <c r="S47" s="46"/>
      <c r="T47" s="114"/>
      <c r="U47" s="49" t="s">
        <v>50</v>
      </c>
      <c r="V47" s="50"/>
      <c r="W47" s="51"/>
    </row>
    <row r="48" spans="2:23" s="52" customFormat="1" ht="18" customHeight="1">
      <c r="B48" s="53"/>
      <c r="C48" s="54"/>
      <c r="D48" s="54"/>
      <c r="E48" s="55"/>
      <c r="F48" s="56"/>
      <c r="G48" s="56"/>
      <c r="H48" s="56"/>
      <c r="I48" s="56"/>
      <c r="J48" s="56"/>
      <c r="K48" s="56"/>
      <c r="L48" s="56"/>
      <c r="M48" s="55"/>
      <c r="N48" s="55"/>
      <c r="O48" s="55"/>
      <c r="P48" s="55"/>
      <c r="Q48" s="55"/>
      <c r="R48" s="55"/>
      <c r="S48" s="55"/>
      <c r="T48" s="57"/>
      <c r="U48" s="55"/>
      <c r="V48" s="58"/>
      <c r="W48" s="51"/>
    </row>
    <row r="49" spans="2:23" s="52" customFormat="1" ht="18" customHeight="1">
      <c r="B49" s="222" t="s">
        <v>53</v>
      </c>
      <c r="C49" s="223"/>
      <c r="D49" s="223"/>
      <c r="E49" s="224"/>
      <c r="F49" s="224"/>
      <c r="G49" s="224"/>
      <c r="H49" s="224"/>
      <c r="I49" s="224"/>
      <c r="J49" s="224"/>
      <c r="K49" s="224"/>
      <c r="L49" s="224"/>
      <c r="M49" s="224"/>
      <c r="N49" s="224"/>
      <c r="O49" s="224"/>
      <c r="P49" s="225" t="s">
        <v>35</v>
      </c>
      <c r="Q49" s="225"/>
      <c r="R49" s="115"/>
      <c r="S49" s="46"/>
      <c r="T49" s="114"/>
      <c r="U49" s="49" t="s">
        <v>50</v>
      </c>
      <c r="V49" s="50"/>
      <c r="W49" s="51"/>
    </row>
    <row r="50" spans="2:23" s="52" customFormat="1" ht="18" customHeight="1">
      <c r="B50" s="53"/>
      <c r="C50" s="54"/>
      <c r="D50" s="54"/>
      <c r="E50" s="55"/>
      <c r="F50" s="56"/>
      <c r="G50" s="56"/>
      <c r="H50" s="56"/>
      <c r="I50" s="56"/>
      <c r="J50" s="56"/>
      <c r="K50" s="56"/>
      <c r="L50" s="56"/>
      <c r="M50" s="55"/>
      <c r="N50" s="55"/>
      <c r="O50" s="55"/>
      <c r="P50" s="55"/>
      <c r="Q50" s="55"/>
      <c r="R50" s="55"/>
      <c r="S50" s="55"/>
      <c r="T50" s="57"/>
      <c r="U50" s="55"/>
      <c r="V50" s="58"/>
      <c r="W50" s="51"/>
    </row>
    <row r="51" spans="2:23" s="52" customFormat="1" ht="18" customHeight="1">
      <c r="B51" s="222" t="s">
        <v>36</v>
      </c>
      <c r="C51" s="223"/>
      <c r="D51" s="223"/>
      <c r="E51" s="224"/>
      <c r="F51" s="224"/>
      <c r="G51" s="224"/>
      <c r="H51" s="224"/>
      <c r="I51" s="224"/>
      <c r="J51" s="224"/>
      <c r="K51" s="224"/>
      <c r="L51" s="224"/>
      <c r="M51" s="224"/>
      <c r="N51" s="224"/>
      <c r="O51" s="224"/>
      <c r="P51" s="225" t="s">
        <v>35</v>
      </c>
      <c r="Q51" s="225"/>
      <c r="R51" s="115"/>
      <c r="S51" s="46"/>
      <c r="T51" s="117"/>
      <c r="U51" s="49" t="s">
        <v>50</v>
      </c>
      <c r="V51" s="118"/>
      <c r="W51" s="51"/>
    </row>
    <row r="52" spans="2:23" s="52" customFormat="1" ht="18" customHeight="1">
      <c r="B52" s="53"/>
      <c r="C52" s="54"/>
      <c r="D52" s="54"/>
      <c r="E52" s="55"/>
      <c r="F52" s="56"/>
      <c r="G52" s="56"/>
      <c r="H52" s="56"/>
      <c r="I52" s="56"/>
      <c r="J52" s="56"/>
      <c r="K52" s="56"/>
      <c r="L52" s="56"/>
      <c r="M52" s="55"/>
      <c r="N52" s="55"/>
      <c r="O52" s="55"/>
      <c r="P52" s="55"/>
      <c r="Q52" s="55"/>
      <c r="R52" s="55"/>
      <c r="S52" s="55"/>
      <c r="T52" s="79"/>
      <c r="U52" s="55"/>
      <c r="V52" s="58"/>
      <c r="W52" s="51"/>
    </row>
    <row r="53" spans="2:23" s="52" customFormat="1" ht="18" customHeight="1">
      <c r="B53" s="222"/>
      <c r="C53" s="223"/>
      <c r="D53" s="223"/>
      <c r="E53" s="224"/>
      <c r="F53" s="224"/>
      <c r="G53" s="224"/>
      <c r="H53" s="224"/>
      <c r="I53" s="224"/>
      <c r="J53" s="224"/>
      <c r="K53" s="224"/>
      <c r="L53" s="224"/>
      <c r="M53" s="224"/>
      <c r="N53" s="224"/>
      <c r="O53" s="224"/>
      <c r="P53" s="225" t="s">
        <v>35</v>
      </c>
      <c r="Q53" s="225"/>
      <c r="R53" s="115"/>
      <c r="S53" s="46"/>
      <c r="T53" s="114"/>
      <c r="U53" s="49" t="s">
        <v>50</v>
      </c>
      <c r="V53" s="118"/>
      <c r="W53" s="51"/>
    </row>
    <row r="54" spans="2:23" s="52" customFormat="1" ht="15" customHeight="1" thickBot="1">
      <c r="B54" s="153"/>
      <c r="C54" s="154"/>
      <c r="D54" s="154"/>
      <c r="E54" s="80"/>
      <c r="F54" s="80"/>
      <c r="G54" s="80"/>
      <c r="H54" s="80"/>
      <c r="I54" s="80"/>
      <c r="J54" s="80"/>
      <c r="K54" s="80"/>
      <c r="L54" s="80"/>
      <c r="M54" s="80"/>
      <c r="N54" s="80"/>
      <c r="O54" s="81"/>
      <c r="P54" s="82"/>
      <c r="Q54" s="82"/>
      <c r="R54" s="83"/>
      <c r="S54" s="81"/>
      <c r="T54" s="84"/>
      <c r="U54" s="76"/>
      <c r="V54" s="85"/>
      <c r="W54" s="51"/>
    </row>
    <row r="55" spans="2:23" s="52" customFormat="1" ht="12" customHeight="1" thickTop="1">
      <c r="B55" s="53"/>
      <c r="C55" s="54"/>
      <c r="D55" s="54"/>
      <c r="E55" s="55"/>
      <c r="F55" s="56"/>
      <c r="G55" s="56"/>
      <c r="H55" s="56"/>
      <c r="I55" s="56"/>
      <c r="J55" s="56"/>
      <c r="K55" s="56"/>
      <c r="L55" s="56"/>
      <c r="M55" s="55"/>
      <c r="N55" s="55"/>
      <c r="O55" s="55"/>
      <c r="P55" s="55"/>
      <c r="Q55" s="55"/>
      <c r="R55" s="55"/>
      <c r="S55" s="55"/>
      <c r="T55" s="86"/>
      <c r="U55" s="55"/>
      <c r="V55" s="58"/>
      <c r="W55" s="51"/>
    </row>
    <row r="56" spans="2:23" s="89" customFormat="1" ht="15.75" customHeight="1">
      <c r="B56" s="87"/>
      <c r="C56" s="88"/>
      <c r="D56" s="88"/>
      <c r="E56" s="226" t="s">
        <v>5</v>
      </c>
      <c r="F56" s="226"/>
      <c r="G56" s="226"/>
      <c r="H56" s="226"/>
      <c r="I56" s="226"/>
      <c r="J56" s="226"/>
      <c r="K56" s="226"/>
      <c r="L56" s="226"/>
      <c r="M56" s="226"/>
      <c r="N56" s="226"/>
      <c r="O56" s="226"/>
      <c r="P56" s="226"/>
      <c r="Q56" s="226"/>
      <c r="R56" s="226"/>
      <c r="T56" s="57">
        <f>SUM(T26,T28,T45,T47,T49,T51,T53)</f>
        <v>0</v>
      </c>
      <c r="U56" s="49" t="s">
        <v>50</v>
      </c>
      <c r="V56" s="90"/>
      <c r="W56" s="91"/>
    </row>
    <row r="57" spans="2:23" s="52" customFormat="1" ht="12" customHeight="1">
      <c r="B57" s="227"/>
      <c r="C57" s="228"/>
      <c r="D57" s="228"/>
      <c r="E57" s="228"/>
      <c r="F57" s="228"/>
      <c r="G57" s="228"/>
      <c r="H57" s="228"/>
      <c r="I57" s="228"/>
      <c r="J57" s="228"/>
      <c r="K57" s="228"/>
      <c r="L57" s="228"/>
      <c r="M57" s="228"/>
      <c r="N57" s="228"/>
      <c r="O57" s="228"/>
      <c r="P57" s="228"/>
      <c r="Q57" s="228"/>
      <c r="R57" s="228"/>
      <c r="S57" s="228"/>
      <c r="T57" s="228"/>
      <c r="U57" s="228"/>
      <c r="V57" s="228"/>
      <c r="W57" s="229"/>
    </row>
    <row r="58" spans="6:22" s="52" customFormat="1" ht="6" customHeight="1">
      <c r="F58" s="92"/>
      <c r="G58" s="92"/>
      <c r="H58" s="92"/>
      <c r="I58" s="92"/>
      <c r="J58" s="92"/>
      <c r="K58" s="92"/>
      <c r="L58" s="92"/>
      <c r="T58" s="93"/>
      <c r="V58" s="94"/>
    </row>
    <row r="59" spans="2:23" ht="14.25" customHeight="1">
      <c r="B59" s="230"/>
      <c r="C59" s="231"/>
      <c r="D59" s="231"/>
      <c r="E59" s="231"/>
      <c r="F59" s="231"/>
      <c r="G59" s="231"/>
      <c r="H59" s="231"/>
      <c r="I59" s="231"/>
      <c r="J59" s="231"/>
      <c r="K59" s="232"/>
      <c r="L59" s="233" t="s">
        <v>38</v>
      </c>
      <c r="M59" s="234"/>
      <c r="N59" s="234"/>
      <c r="O59" s="234"/>
      <c r="P59" s="234"/>
      <c r="Q59" s="234"/>
      <c r="R59" s="234"/>
      <c r="S59" s="234"/>
      <c r="T59" s="234"/>
      <c r="U59" s="234"/>
      <c r="V59" s="234"/>
      <c r="W59" s="235"/>
    </row>
    <row r="60" spans="2:23" ht="28.5" customHeight="1">
      <c r="B60" s="239" t="s">
        <v>116</v>
      </c>
      <c r="C60" s="240"/>
      <c r="D60" s="240"/>
      <c r="E60" s="240"/>
      <c r="F60" s="240"/>
      <c r="G60" s="240"/>
      <c r="H60" s="240"/>
      <c r="I60" s="240"/>
      <c r="J60" s="240"/>
      <c r="K60" s="241"/>
      <c r="L60" s="236"/>
      <c r="M60" s="237"/>
      <c r="N60" s="237"/>
      <c r="O60" s="237"/>
      <c r="P60" s="237"/>
      <c r="Q60" s="237"/>
      <c r="R60" s="237"/>
      <c r="S60" s="237"/>
      <c r="T60" s="237"/>
      <c r="U60" s="237"/>
      <c r="V60" s="237"/>
      <c r="W60" s="238"/>
    </row>
    <row r="61" spans="2:23" ht="15.75" customHeight="1">
      <c r="B61" s="212" t="s">
        <v>15</v>
      </c>
      <c r="C61" s="213"/>
      <c r="D61" s="214" t="s">
        <v>14</v>
      </c>
      <c r="E61" s="214"/>
      <c r="F61" s="214"/>
      <c r="G61" s="214"/>
      <c r="H61" s="214"/>
      <c r="I61" s="214"/>
      <c r="J61" s="214"/>
      <c r="K61" s="95"/>
      <c r="L61" s="215"/>
      <c r="M61" s="216"/>
      <c r="N61" s="188"/>
      <c r="O61" s="188"/>
      <c r="P61" s="188"/>
      <c r="Q61" s="188"/>
      <c r="R61" s="188"/>
      <c r="S61" s="96"/>
      <c r="T61" s="189" t="s">
        <v>114</v>
      </c>
      <c r="U61" s="189"/>
      <c r="V61" s="189"/>
      <c r="W61" s="217"/>
    </row>
    <row r="62" spans="2:23" ht="15.75" customHeight="1">
      <c r="B62" s="218" t="s">
        <v>105</v>
      </c>
      <c r="C62" s="219"/>
      <c r="D62" s="97">
        <v>25</v>
      </c>
      <c r="E62" s="11"/>
      <c r="F62" s="160"/>
      <c r="G62" s="207">
        <v>25</v>
      </c>
      <c r="H62" s="207"/>
      <c r="I62" s="207"/>
      <c r="J62" s="207"/>
      <c r="K62" s="97"/>
      <c r="L62" s="220"/>
      <c r="M62" s="221"/>
      <c r="N62" s="204"/>
      <c r="O62" s="204"/>
      <c r="P62" s="204"/>
      <c r="Q62" s="204"/>
      <c r="R62" s="204"/>
      <c r="S62" s="96"/>
      <c r="T62" s="190"/>
      <c r="U62" s="190"/>
      <c r="V62" s="190"/>
      <c r="W62" s="217"/>
    </row>
    <row r="63" spans="2:23" ht="15.75" customHeight="1" thickBot="1">
      <c r="B63" s="205" t="s">
        <v>100</v>
      </c>
      <c r="C63" s="206"/>
      <c r="D63" s="97">
        <v>40</v>
      </c>
      <c r="E63" s="11"/>
      <c r="F63" s="160"/>
      <c r="G63" s="207">
        <v>40</v>
      </c>
      <c r="H63" s="207"/>
      <c r="I63" s="207"/>
      <c r="J63" s="207"/>
      <c r="K63" s="97"/>
      <c r="L63" s="98"/>
      <c r="M63" s="99"/>
      <c r="N63" s="208" t="s">
        <v>7</v>
      </c>
      <c r="O63" s="208"/>
      <c r="P63" s="208"/>
      <c r="Q63" s="208"/>
      <c r="R63" s="208"/>
      <c r="S63" s="99"/>
      <c r="T63" s="208" t="s">
        <v>8</v>
      </c>
      <c r="U63" s="208"/>
      <c r="V63" s="208"/>
      <c r="W63" s="100"/>
    </row>
    <row r="64" spans="2:23" ht="15.75" customHeight="1" thickTop="1">
      <c r="B64" s="205" t="s">
        <v>101</v>
      </c>
      <c r="C64" s="206"/>
      <c r="D64" s="97"/>
      <c r="E64" s="11"/>
      <c r="F64" s="160"/>
      <c r="G64" s="207">
        <v>40</v>
      </c>
      <c r="H64" s="207"/>
      <c r="I64" s="207"/>
      <c r="J64" s="207"/>
      <c r="K64" s="97"/>
      <c r="L64" s="209"/>
      <c r="M64" s="210"/>
      <c r="N64" s="210"/>
      <c r="O64" s="210"/>
      <c r="P64" s="210"/>
      <c r="Q64" s="210"/>
      <c r="R64" s="210"/>
      <c r="S64" s="210"/>
      <c r="T64" s="210"/>
      <c r="U64" s="210"/>
      <c r="V64" s="210"/>
      <c r="W64" s="211"/>
    </row>
    <row r="65" spans="2:23" ht="18" customHeight="1">
      <c r="B65" s="191"/>
      <c r="C65" s="192"/>
      <c r="D65" s="192"/>
      <c r="E65" s="192"/>
      <c r="F65" s="192"/>
      <c r="G65" s="192"/>
      <c r="H65" s="192"/>
      <c r="I65" s="192"/>
      <c r="J65" s="192"/>
      <c r="K65" s="193"/>
      <c r="L65" s="194" t="s">
        <v>9</v>
      </c>
      <c r="M65" s="195"/>
      <c r="N65" s="195"/>
      <c r="O65" s="195"/>
      <c r="P65" s="195"/>
      <c r="Q65" s="195"/>
      <c r="R65" s="195"/>
      <c r="S65" s="196"/>
      <c r="T65" s="196"/>
      <c r="U65" s="196"/>
      <c r="V65" s="196"/>
      <c r="W65" s="197"/>
    </row>
    <row r="66" spans="2:23" ht="15.75" customHeight="1">
      <c r="B66" s="198" t="s">
        <v>40</v>
      </c>
      <c r="C66" s="199"/>
      <c r="D66" s="199"/>
      <c r="E66" s="199"/>
      <c r="F66" s="199"/>
      <c r="G66" s="199"/>
      <c r="H66" s="199"/>
      <c r="I66" s="199"/>
      <c r="J66" s="199"/>
      <c r="K66" s="200"/>
      <c r="L66" s="101"/>
      <c r="M66" s="11"/>
      <c r="N66" s="188"/>
      <c r="O66" s="188"/>
      <c r="P66" s="188"/>
      <c r="Q66" s="188"/>
      <c r="R66" s="188"/>
      <c r="S66" s="96"/>
      <c r="T66" s="189"/>
      <c r="U66" s="189"/>
      <c r="V66" s="189"/>
      <c r="W66" s="5"/>
    </row>
    <row r="67" spans="2:23" ht="15" customHeight="1">
      <c r="B67" s="201"/>
      <c r="C67" s="202"/>
      <c r="D67" s="202"/>
      <c r="E67" s="202"/>
      <c r="F67" s="202"/>
      <c r="G67" s="202"/>
      <c r="H67" s="202"/>
      <c r="I67" s="202"/>
      <c r="J67" s="202"/>
      <c r="K67" s="203"/>
      <c r="L67" s="101"/>
      <c r="M67" s="11"/>
      <c r="N67" s="204"/>
      <c r="O67" s="204"/>
      <c r="P67" s="204"/>
      <c r="Q67" s="204"/>
      <c r="R67" s="204"/>
      <c r="S67" s="96"/>
      <c r="T67" s="189"/>
      <c r="U67" s="189"/>
      <c r="V67" s="189"/>
      <c r="W67" s="5"/>
    </row>
    <row r="68" spans="2:23" ht="15" customHeight="1">
      <c r="B68" s="201"/>
      <c r="C68" s="202"/>
      <c r="D68" s="202"/>
      <c r="E68" s="202"/>
      <c r="F68" s="202"/>
      <c r="G68" s="202"/>
      <c r="H68" s="202"/>
      <c r="I68" s="202"/>
      <c r="J68" s="202"/>
      <c r="K68" s="203"/>
      <c r="L68" s="101"/>
      <c r="M68" s="11"/>
      <c r="N68" s="182" t="s">
        <v>7</v>
      </c>
      <c r="O68" s="182"/>
      <c r="P68" s="182"/>
      <c r="Q68" s="182"/>
      <c r="R68" s="182"/>
      <c r="S68" s="11"/>
      <c r="T68" s="181" t="s">
        <v>8</v>
      </c>
      <c r="U68" s="181"/>
      <c r="V68" s="181"/>
      <c r="W68" s="5"/>
    </row>
    <row r="69" spans="2:23" ht="18" customHeight="1">
      <c r="B69" s="102" t="s">
        <v>39</v>
      </c>
      <c r="C69" s="103" t="s">
        <v>29</v>
      </c>
      <c r="D69" s="152" t="s">
        <v>109</v>
      </c>
      <c r="E69" s="152"/>
      <c r="F69" s="183">
        <v>8</v>
      </c>
      <c r="G69" s="183"/>
      <c r="H69" s="183"/>
      <c r="I69" s="104"/>
      <c r="J69" s="104"/>
      <c r="K69" s="104"/>
      <c r="L69" s="184" t="s">
        <v>10</v>
      </c>
      <c r="M69" s="185"/>
      <c r="N69" s="185"/>
      <c r="O69" s="185"/>
      <c r="P69" s="185"/>
      <c r="Q69" s="185"/>
      <c r="R69" s="185"/>
      <c r="S69" s="186"/>
      <c r="T69" s="186"/>
      <c r="U69" s="186"/>
      <c r="V69" s="186"/>
      <c r="W69" s="187"/>
    </row>
    <row r="70" spans="2:23" ht="15" customHeight="1">
      <c r="B70" s="102" t="s">
        <v>39</v>
      </c>
      <c r="C70" s="103" t="s">
        <v>30</v>
      </c>
      <c r="D70" s="152" t="s">
        <v>110</v>
      </c>
      <c r="E70" s="152"/>
      <c r="F70" s="183">
        <v>16</v>
      </c>
      <c r="G70" s="183"/>
      <c r="H70" s="183"/>
      <c r="I70" s="104"/>
      <c r="J70" s="104"/>
      <c r="K70" s="104"/>
      <c r="L70" s="105"/>
      <c r="M70" s="11"/>
      <c r="N70" s="188"/>
      <c r="O70" s="188"/>
      <c r="P70" s="188"/>
      <c r="Q70" s="188"/>
      <c r="R70" s="188"/>
      <c r="S70" s="96"/>
      <c r="T70" s="189"/>
      <c r="U70" s="189"/>
      <c r="V70" s="189"/>
      <c r="W70" s="5"/>
    </row>
    <row r="71" spans="2:23" ht="15" customHeight="1">
      <c r="B71" s="102" t="s">
        <v>39</v>
      </c>
      <c r="C71" s="103" t="s">
        <v>31</v>
      </c>
      <c r="D71" s="152" t="s">
        <v>110</v>
      </c>
      <c r="E71" s="152"/>
      <c r="F71" s="183">
        <v>16</v>
      </c>
      <c r="G71" s="183"/>
      <c r="H71" s="183"/>
      <c r="I71" s="104"/>
      <c r="J71" s="104"/>
      <c r="K71" s="104"/>
      <c r="L71" s="105"/>
      <c r="M71" s="11"/>
      <c r="N71" s="188"/>
      <c r="O71" s="188"/>
      <c r="P71" s="188"/>
      <c r="Q71" s="188"/>
      <c r="R71" s="188"/>
      <c r="S71" s="96"/>
      <c r="T71" s="190"/>
      <c r="U71" s="190"/>
      <c r="V71" s="190"/>
      <c r="W71" s="5"/>
    </row>
    <row r="72" spans="2:23" ht="15" customHeight="1">
      <c r="B72" s="178"/>
      <c r="C72" s="179"/>
      <c r="D72" s="179"/>
      <c r="E72" s="179"/>
      <c r="F72" s="179"/>
      <c r="G72" s="179"/>
      <c r="H72" s="179"/>
      <c r="I72" s="179"/>
      <c r="J72" s="179"/>
      <c r="K72" s="180"/>
      <c r="L72" s="105"/>
      <c r="M72" s="11"/>
      <c r="N72" s="181" t="s">
        <v>7</v>
      </c>
      <c r="O72" s="181"/>
      <c r="P72" s="181"/>
      <c r="Q72" s="181"/>
      <c r="R72" s="181"/>
      <c r="S72" s="11"/>
      <c r="T72" s="182" t="s">
        <v>8</v>
      </c>
      <c r="U72" s="182"/>
      <c r="V72" s="182"/>
      <c r="W72" s="5"/>
    </row>
    <row r="73" spans="2:23" ht="12" customHeight="1">
      <c r="B73" s="171"/>
      <c r="C73" s="172"/>
      <c r="D73" s="172"/>
      <c r="E73" s="172"/>
      <c r="F73" s="172"/>
      <c r="G73" s="172"/>
      <c r="H73" s="172"/>
      <c r="I73" s="172"/>
      <c r="J73" s="172"/>
      <c r="K73" s="173"/>
      <c r="L73" s="174"/>
      <c r="M73" s="175"/>
      <c r="N73" s="175"/>
      <c r="O73" s="175"/>
      <c r="P73" s="175"/>
      <c r="Q73" s="175"/>
      <c r="R73" s="175"/>
      <c r="S73" s="175"/>
      <c r="T73" s="175"/>
      <c r="U73" s="175"/>
      <c r="V73" s="175"/>
      <c r="W73" s="176"/>
    </row>
    <row r="75" ht="15" hidden="1"/>
    <row r="76" spans="2:24" ht="14.25" hidden="1">
      <c r="B76" s="106" t="s">
        <v>46</v>
      </c>
      <c r="C76" s="107">
        <f>IF(OR(D13="",D17=""),0,D17-D13+1)</f>
        <v>0</v>
      </c>
      <c r="M76" s="177" t="s">
        <v>49</v>
      </c>
      <c r="N76" s="177"/>
      <c r="O76" s="177"/>
      <c r="P76" s="177"/>
      <c r="Q76" s="177"/>
      <c r="R76" s="177"/>
      <c r="T76" s="177" t="s">
        <v>48</v>
      </c>
      <c r="U76" s="177"/>
      <c r="V76" s="177"/>
      <c r="W76" s="177"/>
      <c r="X76" s="177"/>
    </row>
    <row r="77" spans="2:24" ht="14.25" hidden="1">
      <c r="B77" s="106" t="s">
        <v>43</v>
      </c>
      <c r="C77" s="164">
        <f>F17-F13</f>
        <v>0</v>
      </c>
      <c r="D77" s="108">
        <f>C77</f>
        <v>0</v>
      </c>
      <c r="M77" s="167" t="s">
        <v>47</v>
      </c>
      <c r="N77" s="167"/>
      <c r="O77" s="166">
        <f>1-F13</f>
        <v>1</v>
      </c>
      <c r="P77" s="167"/>
      <c r="Q77" s="168">
        <f>O77</f>
        <v>1</v>
      </c>
      <c r="R77" s="168"/>
      <c r="S77" s="162"/>
      <c r="T77" s="167" t="s">
        <v>47</v>
      </c>
      <c r="U77" s="167"/>
      <c r="V77" s="164">
        <f>F17</f>
        <v>0</v>
      </c>
      <c r="W77" s="163"/>
      <c r="X77" s="109">
        <f>V77</f>
        <v>0</v>
      </c>
    </row>
    <row r="78" spans="2:25" ht="14.25" customHeight="1" hidden="1">
      <c r="B78" s="106" t="s">
        <v>44</v>
      </c>
      <c r="C78" s="161">
        <f>IF(D77&lt;0,0,IF(D77&lt;3/24,1,IF(D77&lt;8/24,2,IF(D77&lt;24/24,3,4))))</f>
        <v>1</v>
      </c>
      <c r="D78" s="110">
        <v>0</v>
      </c>
      <c r="E78" s="169" t="s">
        <v>45</v>
      </c>
      <c r="F78" s="169"/>
      <c r="G78" s="169"/>
      <c r="H78" s="169"/>
      <c r="I78" s="169"/>
      <c r="J78" s="168">
        <v>0</v>
      </c>
      <c r="K78" s="168"/>
      <c r="L78" s="168"/>
      <c r="M78" s="167" t="s">
        <v>44</v>
      </c>
      <c r="N78" s="167"/>
      <c r="O78" s="167">
        <f>IF(Q77&lt;0,0,IF(Q77&lt;3/24,1,IF(Q77&lt;8/24,2,IF(Q77&lt;24/24,3,4))))</f>
        <v>4</v>
      </c>
      <c r="P78" s="167"/>
      <c r="Q78" s="170"/>
      <c r="R78" s="170"/>
      <c r="S78" s="163"/>
      <c r="T78" s="167" t="s">
        <v>44</v>
      </c>
      <c r="U78" s="167"/>
      <c r="V78" s="161">
        <f>IF(X77&lt;0,0,IF(X77&lt;3/24,1,IF(X77&lt;8/24,2,IF(X77&lt;24/24,3,4))))</f>
        <v>1</v>
      </c>
      <c r="W78" s="163"/>
      <c r="X78" s="162"/>
      <c r="Y78" s="111"/>
    </row>
    <row r="79" spans="2:25" ht="14.25" hidden="1">
      <c r="B79" s="106"/>
      <c r="C79" s="161"/>
      <c r="D79" s="110">
        <v>1</v>
      </c>
      <c r="E79" s="169" t="s">
        <v>106</v>
      </c>
      <c r="F79" s="169"/>
      <c r="G79" s="169"/>
      <c r="H79" s="169"/>
      <c r="I79" s="169"/>
      <c r="J79" s="168">
        <v>0</v>
      </c>
      <c r="K79" s="168"/>
      <c r="L79" s="168"/>
      <c r="M79" s="161"/>
      <c r="N79" s="161"/>
      <c r="O79" s="161"/>
      <c r="P79" s="161"/>
      <c r="Q79" s="170"/>
      <c r="R79" s="170"/>
      <c r="S79" s="163"/>
      <c r="T79" s="163"/>
      <c r="V79" s="112"/>
      <c r="X79" s="112"/>
      <c r="Y79" s="111"/>
    </row>
    <row r="80" spans="2:25" ht="14.25" hidden="1">
      <c r="B80" s="106"/>
      <c r="C80" s="161"/>
      <c r="D80" s="110">
        <v>2</v>
      </c>
      <c r="E80" s="169" t="s">
        <v>107</v>
      </c>
      <c r="F80" s="169"/>
      <c r="G80" s="169"/>
      <c r="H80" s="169"/>
      <c r="I80" s="169"/>
      <c r="J80" s="168">
        <f>IF($C$76&gt;1,G62,D62)</f>
        <v>25</v>
      </c>
      <c r="K80" s="168"/>
      <c r="L80" s="168"/>
      <c r="M80" s="161"/>
      <c r="N80" s="161"/>
      <c r="O80" s="161"/>
      <c r="P80" s="161"/>
      <c r="Q80" s="170"/>
      <c r="R80" s="170"/>
      <c r="S80" s="163"/>
      <c r="T80" s="163"/>
      <c r="V80" s="112"/>
      <c r="X80" s="112"/>
      <c r="Y80" s="111"/>
    </row>
    <row r="81" spans="2:24" ht="14.25" hidden="1">
      <c r="B81" s="106"/>
      <c r="C81" s="161"/>
      <c r="D81" s="110">
        <v>3</v>
      </c>
      <c r="E81" s="169" t="s">
        <v>104</v>
      </c>
      <c r="F81" s="169"/>
      <c r="G81" s="169"/>
      <c r="H81" s="169"/>
      <c r="I81" s="169"/>
      <c r="J81" s="168">
        <f>IF($C$76&gt;1,G63,D63)</f>
        <v>40</v>
      </c>
      <c r="K81" s="168"/>
      <c r="L81" s="168"/>
      <c r="M81" s="161"/>
      <c r="N81" s="161"/>
      <c r="O81" s="161"/>
      <c r="P81" s="161"/>
      <c r="Q81" s="170"/>
      <c r="R81" s="170"/>
      <c r="S81" s="163"/>
      <c r="T81" s="163"/>
      <c r="V81" s="112"/>
      <c r="X81" s="112"/>
    </row>
    <row r="82" spans="2:24" ht="14.25" hidden="1">
      <c r="B82" s="106"/>
      <c r="C82" s="161"/>
      <c r="D82" s="110">
        <v>4</v>
      </c>
      <c r="E82" s="169" t="s">
        <v>101</v>
      </c>
      <c r="F82" s="169"/>
      <c r="G82" s="169"/>
      <c r="H82" s="169"/>
      <c r="I82" s="169"/>
      <c r="J82" s="168">
        <f>IF($C$76&gt;1,G64,D64)</f>
        <v>0</v>
      </c>
      <c r="K82" s="168"/>
      <c r="L82" s="168"/>
      <c r="M82" s="161"/>
      <c r="N82" s="161"/>
      <c r="O82" s="161"/>
      <c r="P82" s="161"/>
      <c r="Q82" s="170"/>
      <c r="R82" s="170"/>
      <c r="S82" s="163"/>
      <c r="T82" s="163"/>
      <c r="V82" s="112"/>
      <c r="X82" s="112"/>
    </row>
    <row r="83" spans="2:4" ht="15">
      <c r="B83" s="106"/>
      <c r="C83" s="161"/>
      <c r="D83" s="110"/>
    </row>
    <row r="84" spans="2:3" ht="15">
      <c r="B84" s="106"/>
      <c r="C84" s="161"/>
    </row>
    <row r="85" ht="15">
      <c r="C85" s="161"/>
    </row>
    <row r="86" ht="15">
      <c r="C86" s="161"/>
    </row>
    <row r="88" spans="2:20" ht="15">
      <c r="B88" s="163"/>
      <c r="C88" s="163"/>
      <c r="D88" s="163"/>
      <c r="E88" s="163"/>
      <c r="F88" s="163"/>
      <c r="G88" s="163"/>
      <c r="H88" s="163"/>
      <c r="I88" s="163"/>
      <c r="J88" s="163"/>
      <c r="K88" s="163"/>
      <c r="L88" s="163"/>
      <c r="M88" s="163"/>
      <c r="N88" s="163"/>
      <c r="O88" s="163"/>
      <c r="P88" s="163"/>
      <c r="Q88" s="163"/>
      <c r="R88" s="163"/>
      <c r="S88" s="163"/>
      <c r="T88" s="163"/>
    </row>
  </sheetData>
  <sheetProtection sheet="1"/>
  <mergeCells count="125">
    <mergeCell ref="B5:M5"/>
    <mergeCell ref="N5:R5"/>
    <mergeCell ref="S5:V5"/>
    <mergeCell ref="B3:W3"/>
    <mergeCell ref="B2:V2"/>
    <mergeCell ref="B6:C6"/>
    <mergeCell ref="D6:M6"/>
    <mergeCell ref="N6:Q6"/>
    <mergeCell ref="R6:V6"/>
    <mergeCell ref="B7:C7"/>
    <mergeCell ref="D7:M7"/>
    <mergeCell ref="N7:Q7"/>
    <mergeCell ref="R7:V7"/>
    <mergeCell ref="B8:C8"/>
    <mergeCell ref="D8:M8"/>
    <mergeCell ref="N8:Q8"/>
    <mergeCell ref="R8:V8"/>
    <mergeCell ref="D10:D11"/>
    <mergeCell ref="F10:H11"/>
    <mergeCell ref="B13:C13"/>
    <mergeCell ref="F13:G13"/>
    <mergeCell ref="J13:M13"/>
    <mergeCell ref="N13:V13"/>
    <mergeCell ref="B17:C17"/>
    <mergeCell ref="F17:G17"/>
    <mergeCell ref="J17:M17"/>
    <mergeCell ref="N17:V17"/>
    <mergeCell ref="B19:C19"/>
    <mergeCell ref="E19:V19"/>
    <mergeCell ref="E20:V20"/>
    <mergeCell ref="E21:V21"/>
    <mergeCell ref="B23:D23"/>
    <mergeCell ref="E26:N26"/>
    <mergeCell ref="P26:Q26"/>
    <mergeCell ref="B26:C26"/>
    <mergeCell ref="B28:D28"/>
    <mergeCell ref="E28:O28"/>
    <mergeCell ref="P28:Q28"/>
    <mergeCell ref="B30:D30"/>
    <mergeCell ref="F30:F31"/>
    <mergeCell ref="H30:L30"/>
    <mergeCell ref="N31:N32"/>
    <mergeCell ref="O31:O32"/>
    <mergeCell ref="P31:P32"/>
    <mergeCell ref="Q31:Q32"/>
    <mergeCell ref="R31:R32"/>
    <mergeCell ref="E32:M32"/>
    <mergeCell ref="F45:L45"/>
    <mergeCell ref="B47:D47"/>
    <mergeCell ref="E47:O47"/>
    <mergeCell ref="P47:Q47"/>
    <mergeCell ref="B49:D49"/>
    <mergeCell ref="E49:O49"/>
    <mergeCell ref="P49:Q49"/>
    <mergeCell ref="B51:D51"/>
    <mergeCell ref="E51:O51"/>
    <mergeCell ref="P51:Q51"/>
    <mergeCell ref="B53:D53"/>
    <mergeCell ref="E53:O53"/>
    <mergeCell ref="P53:Q53"/>
    <mergeCell ref="E56:R56"/>
    <mergeCell ref="B57:W57"/>
    <mergeCell ref="B59:K59"/>
    <mergeCell ref="L59:W60"/>
    <mergeCell ref="B60:K60"/>
    <mergeCell ref="B61:C61"/>
    <mergeCell ref="D61:J61"/>
    <mergeCell ref="L61:M61"/>
    <mergeCell ref="N61:R62"/>
    <mergeCell ref="T61:V62"/>
    <mergeCell ref="W61:W62"/>
    <mergeCell ref="B62:C62"/>
    <mergeCell ref="G62:J62"/>
    <mergeCell ref="L62:M62"/>
    <mergeCell ref="B63:C63"/>
    <mergeCell ref="G63:J63"/>
    <mergeCell ref="N63:R63"/>
    <mergeCell ref="T63:V63"/>
    <mergeCell ref="B64:C64"/>
    <mergeCell ref="G64:J64"/>
    <mergeCell ref="L64:W64"/>
    <mergeCell ref="B65:K65"/>
    <mergeCell ref="L65:R65"/>
    <mergeCell ref="S65:W65"/>
    <mergeCell ref="B66:K68"/>
    <mergeCell ref="N66:R67"/>
    <mergeCell ref="T66:V67"/>
    <mergeCell ref="N68:R68"/>
    <mergeCell ref="T68:V68"/>
    <mergeCell ref="F69:H69"/>
    <mergeCell ref="L69:R69"/>
    <mergeCell ref="S69:W69"/>
    <mergeCell ref="O78:P78"/>
    <mergeCell ref="Q78:R78"/>
    <mergeCell ref="T78:U78"/>
    <mergeCell ref="F70:H70"/>
    <mergeCell ref="N70:R71"/>
    <mergeCell ref="T70:V71"/>
    <mergeCell ref="F71:H71"/>
    <mergeCell ref="B72:K72"/>
    <mergeCell ref="N72:R72"/>
    <mergeCell ref="T72:V72"/>
    <mergeCell ref="E82:I82"/>
    <mergeCell ref="J82:L82"/>
    <mergeCell ref="Q82:R82"/>
    <mergeCell ref="E79:I79"/>
    <mergeCell ref="J79:L79"/>
    <mergeCell ref="Q79:R79"/>
    <mergeCell ref="E80:I80"/>
    <mergeCell ref="J80:L80"/>
    <mergeCell ref="Q80:R80"/>
    <mergeCell ref="E81:I81"/>
    <mergeCell ref="J81:L81"/>
    <mergeCell ref="Q81:R81"/>
    <mergeCell ref="B73:K73"/>
    <mergeCell ref="L73:W73"/>
    <mergeCell ref="M76:R76"/>
    <mergeCell ref="T76:X76"/>
    <mergeCell ref="M77:N77"/>
    <mergeCell ref="O77:P77"/>
    <mergeCell ref="Q77:R77"/>
    <mergeCell ref="T77:U77"/>
    <mergeCell ref="E78:I78"/>
    <mergeCell ref="J78:L78"/>
    <mergeCell ref="M78:N78"/>
  </mergeCells>
  <printOptions horizontalCentered="1" verticalCentered="1"/>
  <pageMargins left="0.984251968503937" right="0.1968503937007874" top="0.3937007874015748" bottom="0.3937007874015748" header="0" footer="0"/>
  <pageSetup fitToHeight="1" fitToWidth="1" horizontalDpi="600" verticalDpi="600" orientation="portrait" paperSize="9" scale="66" r:id="rId2"/>
  <headerFooter>
    <oddFooter>&amp;L    &amp;F / &amp;A</oddFooter>
  </headerFooter>
  <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B2:R7"/>
  <sheetViews>
    <sheetView showGridLines="0" zoomScalePageLayoutView="60" workbookViewId="0" topLeftCell="A1">
      <selection activeCell="B2" sqref="B2:R3"/>
    </sheetView>
  </sheetViews>
  <sheetFormatPr defaultColWidth="11.28125" defaultRowHeight="15"/>
  <cols>
    <col min="1" max="1" width="1.7109375" style="1" customWidth="1"/>
    <col min="2" max="2" width="16.7109375" style="1" customWidth="1"/>
    <col min="3" max="3" width="12.7109375" style="1" customWidth="1"/>
    <col min="4" max="4" width="9.7109375" style="1" customWidth="1"/>
    <col min="5" max="5" width="2.7109375" style="1" customWidth="1"/>
    <col min="6" max="6" width="4.7109375" style="147" customWidth="1"/>
    <col min="7" max="7" width="3.7109375" style="147" customWidth="1"/>
    <col min="8" max="8" width="4.7109375" style="147" customWidth="1"/>
    <col min="9" max="9" width="1.7109375" style="147" customWidth="1"/>
    <col min="10" max="10" width="4.7109375" style="147" customWidth="1"/>
    <col min="11" max="11" width="1.7109375" style="147" customWidth="1"/>
    <col min="12" max="12" width="4.7109375" style="147" customWidth="1"/>
    <col min="13" max="13" width="4.7109375" style="1" customWidth="1"/>
    <col min="14" max="14" width="7.7109375" style="1" customWidth="1"/>
    <col min="15" max="15" width="2.7109375" style="1" customWidth="1"/>
    <col min="16" max="16" width="7.7109375" style="1" customWidth="1"/>
    <col min="17" max="17" width="2.7109375" style="1" customWidth="1"/>
    <col min="18" max="18" width="7.7109375" style="1" customWidth="1"/>
    <col min="19" max="16384" width="11.28125" style="1" customWidth="1"/>
  </cols>
  <sheetData>
    <row r="2" spans="2:18" ht="33.75" customHeight="1">
      <c r="B2" s="283" t="s">
        <v>102</v>
      </c>
      <c r="C2" s="284"/>
      <c r="D2" s="284"/>
      <c r="E2" s="284"/>
      <c r="F2" s="284"/>
      <c r="G2" s="284"/>
      <c r="H2" s="284"/>
      <c r="I2" s="284"/>
      <c r="J2" s="284"/>
      <c r="K2" s="284"/>
      <c r="L2" s="284"/>
      <c r="M2" s="284"/>
      <c r="N2" s="284"/>
      <c r="O2" s="284"/>
      <c r="P2" s="284"/>
      <c r="Q2" s="284"/>
      <c r="R2" s="288"/>
    </row>
    <row r="3" spans="2:18" ht="24" customHeight="1">
      <c r="B3" s="289" t="s">
        <v>25</v>
      </c>
      <c r="C3" s="290"/>
      <c r="D3" s="290"/>
      <c r="E3" s="290"/>
      <c r="F3" s="290"/>
      <c r="G3" s="290"/>
      <c r="H3" s="290"/>
      <c r="I3" s="290"/>
      <c r="J3" s="290"/>
      <c r="K3" s="290"/>
      <c r="L3" s="290"/>
      <c r="M3" s="290"/>
      <c r="N3" s="290"/>
      <c r="O3" s="290"/>
      <c r="P3" s="290"/>
      <c r="Q3" s="290"/>
      <c r="R3" s="291"/>
    </row>
    <row r="6" spans="2:18" ht="33.75" customHeight="1">
      <c r="B6" s="283" t="s">
        <v>0</v>
      </c>
      <c r="C6" s="284"/>
      <c r="D6" s="284"/>
      <c r="E6" s="284"/>
      <c r="F6" s="284"/>
      <c r="G6" s="284"/>
      <c r="H6" s="284"/>
      <c r="I6" s="284"/>
      <c r="J6" s="284"/>
      <c r="K6" s="284"/>
      <c r="L6" s="284"/>
      <c r="M6" s="284"/>
      <c r="N6" s="284"/>
      <c r="O6" s="284"/>
      <c r="P6" s="284"/>
      <c r="Q6" s="284"/>
      <c r="R6" s="288"/>
    </row>
    <row r="7" spans="2:18" ht="24" customHeight="1">
      <c r="B7" s="289" t="s">
        <v>25</v>
      </c>
      <c r="C7" s="290"/>
      <c r="D7" s="290"/>
      <c r="E7" s="290"/>
      <c r="F7" s="290"/>
      <c r="G7" s="290"/>
      <c r="H7" s="290"/>
      <c r="I7" s="290"/>
      <c r="J7" s="290"/>
      <c r="K7" s="290"/>
      <c r="L7" s="290"/>
      <c r="M7" s="290"/>
      <c r="N7" s="290"/>
      <c r="O7" s="290"/>
      <c r="P7" s="290"/>
      <c r="Q7" s="290"/>
      <c r="R7" s="291"/>
    </row>
  </sheetData>
  <sheetProtection selectLockedCells="1"/>
  <mergeCells count="4">
    <mergeCell ref="B6:R6"/>
    <mergeCell ref="B7:R7"/>
    <mergeCell ref="B2:R2"/>
    <mergeCell ref="B3:R3"/>
  </mergeCells>
  <printOptions horizontalCentered="1" verticalCentered="1"/>
  <pageMargins left="0.984251968503937" right="0.1968503937007874" top="0.3937007874015748" bottom="0.3937007874015748" header="0" footer="0"/>
  <pageSetup fitToHeight="1" fitToWidth="1" horizontalDpi="600" verticalDpi="600" orientation="portrait" paperSize="9" scale="87" r:id="rId2"/>
  <headerFooter>
    <oddFooter>&amp;L    &amp;F / &amp;A</oddFooter>
  </headerFooter>
  <drawing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B1:E31"/>
  <sheetViews>
    <sheetView showGridLines="0" zoomScale="110" zoomScaleNormal="110" zoomScalePageLayoutView="0" workbookViewId="0" topLeftCell="A10">
      <selection activeCell="I31" sqref="I31"/>
    </sheetView>
  </sheetViews>
  <sheetFormatPr defaultColWidth="11.28125" defaultRowHeight="15" customHeight="1"/>
  <cols>
    <col min="1" max="1" width="3.00390625" style="123" customWidth="1"/>
    <col min="2" max="2" width="10.8515625" style="121" bestFit="1" customWidth="1"/>
    <col min="3" max="3" width="11.28125" style="122" customWidth="1"/>
    <col min="4" max="4" width="15.140625" style="123" customWidth="1"/>
    <col min="5" max="5" width="55.28125" style="123" customWidth="1"/>
    <col min="6" max="16384" width="11.28125" style="123" customWidth="1"/>
  </cols>
  <sheetData>
    <row r="1" spans="2:5" s="132" customFormat="1" ht="15" customHeight="1">
      <c r="B1" s="300" t="s">
        <v>25</v>
      </c>
      <c r="C1" s="300"/>
      <c r="D1" s="300"/>
      <c r="E1" s="300"/>
    </row>
    <row r="2" spans="2:5" s="132" customFormat="1" ht="15" customHeight="1">
      <c r="B2" s="120" t="s">
        <v>56</v>
      </c>
      <c r="C2" s="292" t="s">
        <v>63</v>
      </c>
      <c r="D2" s="292"/>
      <c r="E2" s="292"/>
    </row>
    <row r="3" s="132" customFormat="1" ht="15" customHeight="1">
      <c r="B3" s="120"/>
    </row>
    <row r="4" spans="2:4" s="132" customFormat="1" ht="15" customHeight="1">
      <c r="B4" s="293" t="s">
        <v>70</v>
      </c>
      <c r="C4" s="293"/>
      <c r="D4" s="293"/>
    </row>
    <row r="5" spans="2:5" s="132" customFormat="1" ht="30" customHeight="1">
      <c r="B5" s="294" t="s">
        <v>74</v>
      </c>
      <c r="C5" s="294"/>
      <c r="D5" s="294"/>
      <c r="E5" s="294"/>
    </row>
    <row r="6" spans="2:5" s="132" customFormat="1" ht="15" customHeight="1">
      <c r="B6" s="139" t="s">
        <v>72</v>
      </c>
      <c r="C6" s="294" t="s">
        <v>71</v>
      </c>
      <c r="D6" s="294"/>
      <c r="E6" s="294"/>
    </row>
    <row r="7" spans="2:5" s="132" customFormat="1" ht="30" customHeight="1">
      <c r="B7" s="139" t="s">
        <v>73</v>
      </c>
      <c r="C7" s="294" t="s">
        <v>75</v>
      </c>
      <c r="D7" s="294"/>
      <c r="E7" s="294"/>
    </row>
    <row r="8" s="132" customFormat="1" ht="15" customHeight="1">
      <c r="B8" s="120"/>
    </row>
    <row r="9" spans="2:4" s="132" customFormat="1" ht="15" customHeight="1">
      <c r="B9" s="293" t="s">
        <v>76</v>
      </c>
      <c r="C9" s="293"/>
      <c r="D9" s="293"/>
    </row>
    <row r="10" spans="2:5" s="132" customFormat="1" ht="30" customHeight="1">
      <c r="B10" s="294" t="s">
        <v>89</v>
      </c>
      <c r="C10" s="294"/>
      <c r="D10" s="294"/>
      <c r="E10" s="294"/>
    </row>
    <row r="11" spans="2:5" s="132" customFormat="1" ht="30" customHeight="1">
      <c r="B11" s="140" t="s">
        <v>77</v>
      </c>
      <c r="C11" s="295" t="s">
        <v>91</v>
      </c>
      <c r="D11" s="295"/>
      <c r="E11" s="295"/>
    </row>
    <row r="12" spans="2:5" s="132" customFormat="1" ht="30" customHeight="1">
      <c r="B12" s="140" t="s">
        <v>78</v>
      </c>
      <c r="C12" s="295" t="s">
        <v>90</v>
      </c>
      <c r="D12" s="295"/>
      <c r="E12" s="295"/>
    </row>
    <row r="13" spans="2:5" s="132" customFormat="1" ht="30" customHeight="1">
      <c r="B13" s="141" t="s">
        <v>79</v>
      </c>
      <c r="C13" s="295" t="s">
        <v>92</v>
      </c>
      <c r="D13" s="295"/>
      <c r="E13" s="295"/>
    </row>
    <row r="14" spans="2:5" s="132" customFormat="1" ht="15" customHeight="1">
      <c r="B14" s="142" t="s">
        <v>80</v>
      </c>
      <c r="C14" s="292" t="s">
        <v>81</v>
      </c>
      <c r="D14" s="292"/>
      <c r="E14" s="292"/>
    </row>
    <row r="15" spans="2:5" s="132" customFormat="1" ht="15" customHeight="1">
      <c r="B15" s="142" t="s">
        <v>82</v>
      </c>
      <c r="C15" s="292" t="s">
        <v>83</v>
      </c>
      <c r="D15" s="292"/>
      <c r="E15" s="292"/>
    </row>
    <row r="16" spans="2:5" s="132" customFormat="1" ht="15" customHeight="1">
      <c r="B16" s="142" t="s">
        <v>84</v>
      </c>
      <c r="C16" s="292" t="s">
        <v>85</v>
      </c>
      <c r="D16" s="292"/>
      <c r="E16" s="292"/>
    </row>
    <row r="17" spans="2:3" s="132" customFormat="1" ht="15" customHeight="1">
      <c r="B17" s="142" t="s">
        <v>86</v>
      </c>
      <c r="C17" s="132" t="s">
        <v>87</v>
      </c>
    </row>
    <row r="18" s="132" customFormat="1" ht="15" customHeight="1">
      <c r="B18" s="142"/>
    </row>
    <row r="19" spans="2:5" s="132" customFormat="1" ht="15" customHeight="1">
      <c r="B19" s="300" t="s">
        <v>57</v>
      </c>
      <c r="C19" s="300"/>
      <c r="D19" s="300"/>
      <c r="E19" s="300"/>
    </row>
    <row r="21" spans="2:5" ht="15" customHeight="1">
      <c r="B21" s="124" t="s">
        <v>58</v>
      </c>
      <c r="C21" s="125" t="s">
        <v>12</v>
      </c>
      <c r="D21" s="126" t="s">
        <v>59</v>
      </c>
      <c r="E21" s="127" t="s">
        <v>60</v>
      </c>
    </row>
    <row r="22" spans="2:5" ht="15" customHeight="1">
      <c r="B22" s="128" t="s">
        <v>64</v>
      </c>
      <c r="C22" s="129">
        <v>40616</v>
      </c>
      <c r="D22" s="148"/>
      <c r="E22" s="130" t="s">
        <v>61</v>
      </c>
    </row>
    <row r="23" spans="2:5" ht="15" customHeight="1">
      <c r="B23" s="128" t="s">
        <v>65</v>
      </c>
      <c r="C23" s="129">
        <v>41430</v>
      </c>
      <c r="D23" s="149" t="s">
        <v>67</v>
      </c>
      <c r="E23" s="130" t="s">
        <v>66</v>
      </c>
    </row>
    <row r="24" spans="2:5" ht="15" customHeight="1">
      <c r="B24" s="133" t="s">
        <v>68</v>
      </c>
      <c r="C24" s="134">
        <v>41803</v>
      </c>
      <c r="D24" s="136" t="s">
        <v>67</v>
      </c>
      <c r="E24" s="130" t="s">
        <v>69</v>
      </c>
    </row>
    <row r="25" spans="2:5" ht="15" customHeight="1">
      <c r="B25" s="135"/>
      <c r="C25" s="137"/>
      <c r="D25" s="138"/>
      <c r="E25" s="131" t="s">
        <v>88</v>
      </c>
    </row>
    <row r="26" spans="2:5" ht="15" customHeight="1">
      <c r="B26" s="128" t="s">
        <v>93</v>
      </c>
      <c r="C26" s="144">
        <v>41832</v>
      </c>
      <c r="D26" s="143" t="s">
        <v>67</v>
      </c>
      <c r="E26" s="143" t="s">
        <v>94</v>
      </c>
    </row>
    <row r="27" spans="2:5" ht="15" customHeight="1">
      <c r="B27" s="128" t="s">
        <v>97</v>
      </c>
      <c r="C27" s="144">
        <v>41872</v>
      </c>
      <c r="D27" s="145" t="s">
        <v>67</v>
      </c>
      <c r="E27" s="146" t="s">
        <v>98</v>
      </c>
    </row>
    <row r="28" spans="2:5" ht="15" customHeight="1">
      <c r="B28" s="128" t="s">
        <v>111</v>
      </c>
      <c r="C28" s="144">
        <v>44732</v>
      </c>
      <c r="D28" s="149" t="s">
        <v>112</v>
      </c>
      <c r="E28" s="149" t="s">
        <v>113</v>
      </c>
    </row>
    <row r="29" spans="2:5" ht="15" customHeight="1">
      <c r="B29" s="296" t="s">
        <v>62</v>
      </c>
      <c r="C29" s="296"/>
      <c r="D29" s="296"/>
      <c r="E29" s="296"/>
    </row>
    <row r="30" spans="2:5" ht="15" customHeight="1">
      <c r="B30" s="297" t="s">
        <v>99</v>
      </c>
      <c r="C30" s="298"/>
      <c r="D30" s="298"/>
      <c r="E30" s="299"/>
    </row>
    <row r="31" spans="2:5" ht="15" customHeight="1">
      <c r="B31" s="297"/>
      <c r="C31" s="298"/>
      <c r="D31" s="298"/>
      <c r="E31" s="299"/>
    </row>
  </sheetData>
  <sheetProtection selectLockedCells="1"/>
  <mergeCells count="18">
    <mergeCell ref="B29:E29"/>
    <mergeCell ref="B30:E30"/>
    <mergeCell ref="B31:E31"/>
    <mergeCell ref="B1:E1"/>
    <mergeCell ref="B19:E19"/>
    <mergeCell ref="B10:E10"/>
    <mergeCell ref="B9:D9"/>
    <mergeCell ref="C11:E11"/>
    <mergeCell ref="C2:E2"/>
    <mergeCell ref="B5:E5"/>
    <mergeCell ref="C15:E15"/>
    <mergeCell ref="C16:E16"/>
    <mergeCell ref="B4:D4"/>
    <mergeCell ref="C6:E6"/>
    <mergeCell ref="C7:E7"/>
    <mergeCell ref="C12:E12"/>
    <mergeCell ref="C13:E13"/>
    <mergeCell ref="C14:E14"/>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Renz</dc:creator>
  <cp:keywords/>
  <dc:description/>
  <cp:lastModifiedBy>Walter Konzelmann</cp:lastModifiedBy>
  <cp:lastPrinted>2022-06-20T11:37:57Z</cp:lastPrinted>
  <dcterms:created xsi:type="dcterms:W3CDTF">2011-01-24T04:46:30Z</dcterms:created>
  <dcterms:modified xsi:type="dcterms:W3CDTF">2022-06-21T13:58:19Z</dcterms:modified>
  <cp:category/>
  <cp:version/>
  <cp:contentType/>
  <cp:contentStatus/>
</cp:coreProperties>
</file>